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3"/>
  </bookViews>
  <sheets>
    <sheet name="Хозбриг.таб..№ 5" sheetId="2" r:id="rId1"/>
    <sheet name="Спортив.тренаж.,массаж" sheetId="3" state="hidden" r:id="rId2"/>
    <sheet name="Прокат" sheetId="4" state="hidden" r:id="rId3"/>
    <sheet name="парикмах. таб.№6" sheetId="5" r:id="rId4"/>
  </sheets>
  <definedNames>
    <definedName name="_xlnm.Print_Area" localSheetId="0">'Хозбриг.таб..№ 5'!$A$1:$W$53</definedName>
  </definedNames>
  <calcPr calcId="144525"/>
</workbook>
</file>

<file path=xl/calcChain.xml><?xml version="1.0" encoding="utf-8"?>
<calcChain xmlns="http://schemas.openxmlformats.org/spreadsheetml/2006/main">
  <c r="F37" i="5" l="1"/>
  <c r="F36" i="5"/>
  <c r="G36" i="5" s="1"/>
  <c r="F35" i="5"/>
  <c r="F34" i="5"/>
  <c r="G34" i="5" s="1"/>
  <c r="F33" i="5"/>
  <c r="G33" i="5" s="1"/>
  <c r="F32" i="5"/>
  <c r="G32" i="5" s="1"/>
  <c r="F31" i="5"/>
  <c r="F30" i="5"/>
  <c r="G30" i="5" s="1"/>
  <c r="F29" i="5"/>
  <c r="G29" i="5" s="1"/>
  <c r="F28" i="5"/>
  <c r="G28" i="5" s="1"/>
  <c r="F26" i="5"/>
  <c r="F25" i="5"/>
  <c r="G25" i="5" s="1"/>
  <c r="F24" i="5"/>
  <c r="G24" i="5" s="1"/>
  <c r="F23" i="5"/>
  <c r="G23" i="5" s="1"/>
  <c r="F22" i="5"/>
  <c r="F21" i="5"/>
  <c r="G21" i="5" s="1"/>
  <c r="F20" i="5"/>
  <c r="G20" i="5" s="1"/>
  <c r="F19" i="5"/>
  <c r="G19" i="5" s="1"/>
  <c r="F18" i="5"/>
  <c r="F17" i="5"/>
  <c r="G17" i="5" s="1"/>
  <c r="F16" i="5"/>
  <c r="I29" i="5" l="1"/>
  <c r="G31" i="5"/>
  <c r="I31" i="5" s="1"/>
  <c r="I33" i="5"/>
  <c r="G35" i="5"/>
  <c r="I35" i="5" s="1"/>
  <c r="I24" i="5"/>
  <c r="G26" i="5"/>
  <c r="I26" i="5" s="1"/>
  <c r="G18" i="5"/>
  <c r="I18" i="5" s="1"/>
  <c r="I20" i="5"/>
  <c r="G22" i="5"/>
  <c r="I22" i="5" s="1"/>
  <c r="G16" i="5"/>
  <c r="I16" i="5" s="1"/>
  <c r="I17" i="5"/>
  <c r="I19" i="5"/>
  <c r="I21" i="5"/>
  <c r="I23" i="5"/>
  <c r="I25" i="5"/>
  <c r="I28" i="5"/>
  <c r="I30" i="5"/>
  <c r="I32" i="5"/>
  <c r="I34" i="5"/>
  <c r="I36" i="5"/>
  <c r="G37" i="5"/>
  <c r="I37" i="5" s="1"/>
  <c r="E25" i="3"/>
  <c r="H24" i="2" l="1"/>
  <c r="H25" i="2"/>
  <c r="J25" i="2" s="1"/>
  <c r="H26" i="2"/>
  <c r="H27" i="2"/>
  <c r="I27" i="2" s="1"/>
  <c r="H29" i="2"/>
  <c r="H30" i="2"/>
  <c r="H31" i="2"/>
  <c r="J31" i="2" s="1"/>
  <c r="H32" i="2"/>
  <c r="J32" i="2" s="1"/>
  <c r="H33" i="2"/>
  <c r="J33" i="2" s="1"/>
  <c r="H34" i="2"/>
  <c r="H35" i="2"/>
  <c r="I35" i="2" s="1"/>
  <c r="H36" i="2"/>
  <c r="J36" i="2" s="1"/>
  <c r="H37" i="2"/>
  <c r="J37" i="2" s="1"/>
  <c r="H38" i="2"/>
  <c r="J38" i="2" s="1"/>
  <c r="H39" i="2"/>
  <c r="J39" i="2" s="1"/>
  <c r="H40" i="2"/>
  <c r="H42" i="2"/>
  <c r="J42" i="2" s="1"/>
  <c r="H43" i="2"/>
  <c r="J43" i="2" s="1"/>
  <c r="H44" i="2"/>
  <c r="J44" i="2" s="1"/>
  <c r="H45" i="2"/>
  <c r="J45" i="2" s="1"/>
  <c r="H46" i="2"/>
  <c r="J46" i="2" s="1"/>
  <c r="H47" i="2"/>
  <c r="J47" i="2" s="1"/>
  <c r="H48" i="2"/>
  <c r="J48" i="2" s="1"/>
  <c r="H49" i="2"/>
  <c r="J49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16" i="2"/>
  <c r="J16" i="2" s="1"/>
  <c r="H14" i="2"/>
  <c r="J14" i="2" s="1"/>
  <c r="H13" i="2"/>
  <c r="J13" i="2" s="1"/>
  <c r="I26" i="2" l="1"/>
  <c r="J26" i="2" s="1"/>
  <c r="I29" i="2"/>
  <c r="J29" i="2" s="1"/>
  <c r="I34" i="2"/>
  <c r="J34" i="2" s="1"/>
  <c r="J27" i="2"/>
  <c r="J35" i="2"/>
  <c r="I24" i="2"/>
  <c r="J24" i="2" s="1"/>
  <c r="I30" i="2"/>
  <c r="J30" i="2" s="1"/>
  <c r="G12" i="2"/>
  <c r="H12" i="2" s="1"/>
</calcChain>
</file>

<file path=xl/sharedStrings.xml><?xml version="1.0" encoding="utf-8"?>
<sst xmlns="http://schemas.openxmlformats.org/spreadsheetml/2006/main" count="252" uniqueCount="175">
  <si>
    <t>№ п/п</t>
  </si>
  <si>
    <t>Наименование услуги</t>
  </si>
  <si>
    <t>Единица измерения</t>
  </si>
  <si>
    <t>1 шт.</t>
  </si>
  <si>
    <t>_________________Д.И. Пекарская</t>
  </si>
  <si>
    <t>Экономист</t>
  </si>
  <si>
    <t>Норматив времени на единицу измерения. Чел.-ч</t>
  </si>
  <si>
    <t>100м2</t>
  </si>
  <si>
    <t>Погрузка навоза рыхлого</t>
  </si>
  <si>
    <t>1т</t>
  </si>
  <si>
    <t>Разгрузка навоза рыхлого</t>
  </si>
  <si>
    <t>1м2</t>
  </si>
  <si>
    <t>Установка деревянных столбов забора с заливкой цементным раствором</t>
  </si>
  <si>
    <t>1 столб</t>
  </si>
  <si>
    <t>Изготовление ручек из древесины мягких пород для лопат. вил и т.д.</t>
  </si>
  <si>
    <t>Выколачивание сломанного топорища из топора, бывшего в употреблении</t>
  </si>
  <si>
    <t>Точка бывшего в употреблении топора на наждаке</t>
  </si>
  <si>
    <t>Уборка территории вокруг дома с учетом периода года от опавших листьев,мусора и сучьев</t>
  </si>
  <si>
    <t xml:space="preserve">    весна   </t>
  </si>
  <si>
    <t xml:space="preserve">    лето</t>
  </si>
  <si>
    <t xml:space="preserve">    осень</t>
  </si>
  <si>
    <t xml:space="preserve">    зима</t>
  </si>
  <si>
    <t>10 м2</t>
  </si>
  <si>
    <t>Высококачественная масляная окраска ранее окрашенных поверхностей кистью с расчисткой старой краски более 35%</t>
  </si>
  <si>
    <t>1 м2</t>
  </si>
  <si>
    <t>с ндс</t>
  </si>
  <si>
    <t>Масляная окраска металлических решеток, сеток и оград за 2 раза</t>
  </si>
  <si>
    <t>Окраска забора из штакетника масляными красками кистью в два слоя</t>
  </si>
  <si>
    <t>Разборка старых построек</t>
  </si>
  <si>
    <t xml:space="preserve">    бревенчатых</t>
  </si>
  <si>
    <t xml:space="preserve">    кирпичных</t>
  </si>
  <si>
    <t>1м3</t>
  </si>
  <si>
    <t>Покраска печей известью и мелом</t>
  </si>
  <si>
    <t>Смена лаг пола</t>
  </si>
  <si>
    <t>1 м лаги</t>
  </si>
  <si>
    <t>Перестилка дощатых полов</t>
  </si>
  <si>
    <t>1 полотно</t>
  </si>
  <si>
    <t>1 порог</t>
  </si>
  <si>
    <t>1шт.</t>
  </si>
  <si>
    <t xml:space="preserve">Ремонт дверных полотен со снятием </t>
  </si>
  <si>
    <t>Насадка наручки лопат, вил и т.п.</t>
  </si>
  <si>
    <t>Ремонт дверных порогов</t>
  </si>
  <si>
    <t>Разборка отопительных печей кирпичных</t>
  </si>
  <si>
    <t>Установка металлических оград з готовых элементов с копанием ям, установкой стоек и их замоноличивание, сборка ограды</t>
  </si>
  <si>
    <t>1 ограда</t>
  </si>
  <si>
    <t>1 могила</t>
  </si>
  <si>
    <t>Разовая уборка холмика могилы с прмывкой надгобия водой и уборкой холмика от травы и мусора</t>
  </si>
  <si>
    <t xml:space="preserve">    одинарный</t>
  </si>
  <si>
    <t xml:space="preserve">    двойной</t>
  </si>
  <si>
    <t>1 гроб</t>
  </si>
  <si>
    <t>Окраска металлических оград кистью нитролаком с очисткой от ржавчины и грязи:</t>
  </si>
  <si>
    <t xml:space="preserve">   1 слой</t>
  </si>
  <si>
    <t xml:space="preserve">   2 слоя</t>
  </si>
  <si>
    <t>Проведение обряда "Похороны". Прием и оормление заказа. Согласование места и время захоронения. Консультации по оформлению документов, приобретению принадлежностей и др. Посещение семьи покойного. Получение данных о покойном, обощение их и составление некролога. Выезд на кладибище и подготовка мкста для проведения обряда. Встреча покойного, проведение обряда захоронения покойного.</t>
  </si>
  <si>
    <t>1 услуга</t>
  </si>
  <si>
    <t xml:space="preserve">Прейскурант тарифов на выполненные работы и  оказанные услуги </t>
  </si>
  <si>
    <t>Валка садовых деревьев бензопилой с обрубкой сучьев и раскряжовкой хлыстов на коротье</t>
  </si>
  <si>
    <t>Вынос гроба с телом умершего из дома и доставка к месту захоронения и установка на постамент</t>
  </si>
  <si>
    <t>Гвоздовская Н.М.</t>
  </si>
  <si>
    <t>Изготовление ручек из древесины твердых пород для:</t>
  </si>
  <si>
    <t>топоров</t>
  </si>
  <si>
    <t>молотков</t>
  </si>
  <si>
    <t>х</t>
  </si>
  <si>
    <t xml:space="preserve">Ритуальные услуги </t>
  </si>
  <si>
    <t>Вспашка почвы лошадью</t>
  </si>
  <si>
    <t>Таблица 5</t>
  </si>
  <si>
    <t>М.П.</t>
  </si>
  <si>
    <t>стоимость нормо-часа</t>
  </si>
  <si>
    <t>к</t>
  </si>
  <si>
    <t>Тариф за единицу измерения, руб.</t>
  </si>
  <si>
    <t>НДС</t>
  </si>
  <si>
    <t>Итого тариф за единицу измерения, руб.</t>
  </si>
  <si>
    <t xml:space="preserve">                                 УТВЕРЖДАЮ:</t>
  </si>
  <si>
    <t xml:space="preserve">    Директор ГУ "Поставский ТЦСОН"</t>
  </si>
  <si>
    <t>меняется при изменении ставки 1 разряда в расчете стоимости нормо-часа и по стр.3- стоимости ГСМ</t>
  </si>
  <si>
    <t xml:space="preserve"> срочное социальное обслуживание (стоимость нормо/ч 3.95)</t>
  </si>
  <si>
    <t>_________Д.И.Пекарская</t>
  </si>
  <si>
    <t>ПРЕЙСКУРАНТ</t>
  </si>
  <si>
    <t>тарифов на пользование  спортивными тренажерами, водные процедуры, механический  и ручной массаж</t>
  </si>
  <si>
    <t>Наименование</t>
  </si>
  <si>
    <t>Эллиптический тренажер магнитный АС 5</t>
  </si>
  <si>
    <t>15мин</t>
  </si>
  <si>
    <t>Вибромассажер ВМ-1200GX-C</t>
  </si>
  <si>
    <t>15 мин</t>
  </si>
  <si>
    <t>Велотренажер магнитный SPR-XNY 1604ВА</t>
  </si>
  <si>
    <t>Электробеговая дорожка НК-1688</t>
  </si>
  <si>
    <t>20 мин</t>
  </si>
  <si>
    <t>Силовой тренажер "Deltа"7707-44/900</t>
  </si>
  <si>
    <t>Гидромассажная ванна</t>
  </si>
  <si>
    <t>Принять душ</t>
  </si>
  <si>
    <t>1 раз</t>
  </si>
  <si>
    <t>Ручной массаж пояснично- крестцового отдела спины</t>
  </si>
  <si>
    <t>1 ед.</t>
  </si>
  <si>
    <t>Ручной массаж грудного отдела</t>
  </si>
  <si>
    <t>Ручной массаж шейно- воротниковой зоны</t>
  </si>
  <si>
    <t>Ручной массаж поясичного отдела спины</t>
  </si>
  <si>
    <t>Ручной массаж спины</t>
  </si>
  <si>
    <t>2 ед.</t>
  </si>
  <si>
    <t xml:space="preserve">Велоэргометр магнитный SPR-DM 8510E  AEROSPO </t>
  </si>
  <si>
    <t>15 мин.</t>
  </si>
  <si>
    <t>Абонемент в тренажерный зал</t>
  </si>
  <si>
    <t>Обучение пользованию компьютерной техникой, мобильным телефоном</t>
  </si>
  <si>
    <t>1 час</t>
  </si>
  <si>
    <t xml:space="preserve">Экономист                                                  Н.М.Гвоздовская                                                     </t>
  </si>
  <si>
    <t xml:space="preserve">ГУ "Поставский ТЦСОН" </t>
  </si>
  <si>
    <t>УТВЕРЖДАЮ</t>
  </si>
  <si>
    <t xml:space="preserve">Директор </t>
  </si>
  <si>
    <t>тарифов на выдачу во временное пользование технических средств социальной реабилитации и прокат спортивного инвентаря</t>
  </si>
  <si>
    <t xml:space="preserve">Костыль комбинированный для взрослых (2015 года) 03.133.00.00.00.-01 </t>
  </si>
  <si>
    <t>1 шт. в сутки</t>
  </si>
  <si>
    <t>Костыль опорный КВК-870-1150 (2015 года)</t>
  </si>
  <si>
    <t>Коляска складная инвалидная с ручным приводом</t>
  </si>
  <si>
    <t>Трости опорная металлическая (2009 года)                                     ОМ-0020.00.00-01-08</t>
  </si>
  <si>
    <t>Трости опорная комбинированная (2009 года)                            ОПИ-67.00.00-10-19</t>
  </si>
  <si>
    <t>Ходунки регулируемые (2009 года) ЦСИЕ 03.255.00.00.00</t>
  </si>
  <si>
    <t>Ходунки регулируемые (2010 года) ЦСИЕ 03.255.00.00.00</t>
  </si>
  <si>
    <t>Ходунки регулируемые (2013 года) ЦСИЕ 03.255.00.00.00</t>
  </si>
  <si>
    <t xml:space="preserve">1 шт. в сутки </t>
  </si>
  <si>
    <t>Ходунки регулируемые (2015 года) ЦСИЕ 03.255.00.00.00</t>
  </si>
  <si>
    <t>Ходунки шагающие для взрослых (складные) Х-1С (2015г.)</t>
  </si>
  <si>
    <t>Палки для ходьбы ПХС-105 см</t>
  </si>
  <si>
    <t>1 пара в сутки</t>
  </si>
  <si>
    <t>Палки для ходьбы ПХС-110 см</t>
  </si>
  <si>
    <t>Палки для ходьбы ПХС-115 см</t>
  </si>
  <si>
    <t>Палки для ходьбы ПХС-120 см</t>
  </si>
  <si>
    <t>Палки для ходьбы ПХС-125 см</t>
  </si>
  <si>
    <t>Палки для ходьбы ПХС-130 см</t>
  </si>
  <si>
    <t>Детское автомобильное кресло бескаркасное</t>
  </si>
  <si>
    <t>Массажер для стоп и лодыжек "Блаженство"</t>
  </si>
  <si>
    <t>Массажер Massgevannen -121 MV (подушка)</t>
  </si>
  <si>
    <t xml:space="preserve">Экономист                                                     Н.М.Гвоздовская                                                     </t>
  </si>
  <si>
    <t>Утверждаю</t>
  </si>
  <si>
    <t>Директор ГУ "Поставский ТЦСОН"</t>
  </si>
  <si>
    <t>Д.И.Пекарская</t>
  </si>
  <si>
    <t>Таблица  6</t>
  </si>
  <si>
    <t>Прейскурант</t>
  </si>
  <si>
    <t>тарифов на парикмахерские услуги</t>
  </si>
  <si>
    <t>№п\п</t>
  </si>
  <si>
    <t>Наименование товара (работ, услуг)</t>
  </si>
  <si>
    <t>Стоимость норма-часа</t>
  </si>
  <si>
    <t>Еденица измерения</t>
  </si>
  <si>
    <t>норма времени чел. час</t>
  </si>
  <si>
    <t>Тариф без НДС</t>
  </si>
  <si>
    <t>НДС 20%</t>
  </si>
  <si>
    <t>Рентабельность. 30%</t>
  </si>
  <si>
    <t>Итого тариф за единицу</t>
  </si>
  <si>
    <r>
      <rPr>
        <b/>
        <sz val="11"/>
        <color indexed="8"/>
        <rFont val="Times New Roman"/>
        <family val="1"/>
        <charset val="204"/>
      </rPr>
      <t>Парикмахерские услуги</t>
    </r>
    <r>
      <rPr>
        <sz val="11"/>
        <color indexed="8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204"/>
      </rPr>
      <t>(типовые нормы времени из протокола Министерства торговли РБ от 25 августа 2003 г. № 15)</t>
    </r>
  </si>
  <si>
    <t>Парикмахерские услуги мужчинам</t>
  </si>
  <si>
    <t>стрижка волос нагло до 5 см</t>
  </si>
  <si>
    <t>1стрижка</t>
  </si>
  <si>
    <t>стрижка волос нагло свыше 5 см</t>
  </si>
  <si>
    <t>стрижка "Бокс" или "Полубокс"</t>
  </si>
  <si>
    <t>стрижка "Канадка"</t>
  </si>
  <si>
    <t>стрижка "Ежик"</t>
  </si>
  <si>
    <t xml:space="preserve">стрижка бороды </t>
  </si>
  <si>
    <t>стрижка усов и бакенбардов или стрижка на шее и висках</t>
  </si>
  <si>
    <t>окраска седых волос</t>
  </si>
  <si>
    <t>окраска бороды</t>
  </si>
  <si>
    <t>окраска усов</t>
  </si>
  <si>
    <t>мытье головы</t>
  </si>
  <si>
    <t>Парикмахерские услуги женщинам</t>
  </si>
  <si>
    <t>стрижка типа Ирэн"</t>
  </si>
  <si>
    <t>стрижка типа "Алеся"</t>
  </si>
  <si>
    <t>стрижка челки</t>
  </si>
  <si>
    <t>фиксирование волос лаком</t>
  </si>
  <si>
    <t>1 клиент</t>
  </si>
  <si>
    <t>окраска волос длиной.мс</t>
  </si>
  <si>
    <t>до 25</t>
  </si>
  <si>
    <t>25-40</t>
  </si>
  <si>
    <t>окраска корней волос (до 3 см)</t>
  </si>
  <si>
    <t>укладка волос феном при длине волос</t>
  </si>
  <si>
    <t>до 25 см</t>
  </si>
  <si>
    <t xml:space="preserve"> от 26 до 40 см</t>
  </si>
  <si>
    <t>Н.М.Гвоздовская</t>
  </si>
  <si>
    <t>Массаж механический на массажном кресле                  LМ-916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</si>
</sst>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#,##0.00_р_.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9C0006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5" borderId="0" applyNumberFormat="0" applyBorder="0" applyAlignment="0" applyProtection="0"/>
  </cellStyleXfs>
  <cellXfs count="201">
    <xf numFmtId="0" fontId="0" fillId="0" borderId="0" xfId="0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/>
    <xf numFmtId="0" fontId="1" fillId="4" borderId="0" xfId="0" applyFont="1" applyFill="1" applyBorder="1" applyAlignment="1">
      <alignment horizontal="left" wrapText="1"/>
    </xf>
    <xf numFmtId="0" fontId="0" fillId="4" borderId="0" xfId="0" applyFill="1"/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1" fontId="5" fillId="0" borderId="2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4" borderId="0" xfId="0" applyFill="1" applyBorder="1"/>
    <xf numFmtId="0" fontId="4" fillId="0" borderId="0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41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43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3" fontId="5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5" fillId="0" borderId="0" xfId="1" applyNumberFormat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2" fontId="9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/>
    <xf numFmtId="14" fontId="2" fillId="0" borderId="0" xfId="0" applyNumberFormat="1" applyFont="1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43" fontId="13" fillId="0" borderId="7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43" fontId="13" fillId="0" borderId="2" xfId="0" applyNumberFormat="1" applyFont="1" applyFill="1" applyBorder="1" applyAlignment="1">
      <alignment vertical="center" wrapText="1"/>
    </xf>
    <xf numFmtId="43" fontId="13" fillId="0" borderId="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horizontal="left"/>
    </xf>
    <xf numFmtId="14" fontId="5" fillId="0" borderId="0" xfId="0" applyNumberFormat="1" applyFont="1"/>
    <xf numFmtId="14" fontId="1" fillId="0" borderId="0" xfId="0" applyNumberFormat="1" applyFont="1"/>
    <xf numFmtId="0" fontId="2" fillId="0" borderId="0" xfId="0" applyFont="1" applyAlignment="1">
      <alignment wrapText="1"/>
    </xf>
    <xf numFmtId="0" fontId="14" fillId="0" borderId="0" xfId="0" applyFont="1"/>
    <xf numFmtId="0" fontId="16" fillId="0" borderId="15" xfId="0" applyFont="1" applyFill="1" applyBorder="1" applyAlignment="1">
      <alignment horizontal="center" vertical="center" textRotation="90" wrapText="1"/>
    </xf>
    <xf numFmtId="0" fontId="16" fillId="0" borderId="9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43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43" fontId="2" fillId="0" borderId="2" xfId="0" applyNumberFormat="1" applyFont="1" applyFill="1" applyBorder="1"/>
    <xf numFmtId="43" fontId="14" fillId="0" borderId="2" xfId="0" applyNumberFormat="1" applyFont="1" applyFill="1" applyBorder="1"/>
    <xf numFmtId="3" fontId="14" fillId="0" borderId="3" xfId="0" applyNumberFormat="1" applyFont="1" applyFill="1" applyBorder="1"/>
    <xf numFmtId="43" fontId="1" fillId="0" borderId="2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4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0" fillId="0" borderId="0" xfId="0" applyFont="1" applyBorder="1"/>
    <xf numFmtId="0" fontId="2" fillId="0" borderId="2" xfId="0" applyFont="1" applyFill="1" applyBorder="1" applyAlignment="1">
      <alignment vertical="center"/>
    </xf>
    <xf numFmtId="43" fontId="2" fillId="0" borderId="2" xfId="0" applyNumberFormat="1" applyFont="1" applyFill="1" applyBorder="1" applyAlignment="1">
      <alignment vertical="center"/>
    </xf>
    <xf numFmtId="43" fontId="14" fillId="0" borderId="2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43" fontId="1" fillId="0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ill="1"/>
    <xf numFmtId="0" fontId="21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0" xfId="0" applyFont="1" applyBorder="1" applyAlignment="1"/>
    <xf numFmtId="41" fontId="1" fillId="0" borderId="7" xfId="0" applyNumberFormat="1" applyFont="1" applyBorder="1" applyAlignment="1">
      <alignment horizontal="left" vertical="center" wrapText="1"/>
    </xf>
    <xf numFmtId="43" fontId="5" fillId="6" borderId="2" xfId="0" applyNumberFormat="1" applyFont="1" applyFill="1" applyBorder="1" applyAlignment="1">
      <alignment horizontal="left" vertical="center"/>
    </xf>
    <xf numFmtId="41" fontId="1" fillId="0" borderId="2" xfId="0" applyNumberFormat="1" applyFont="1" applyBorder="1" applyAlignment="1">
      <alignment horizontal="left" vertical="center" wrapText="1"/>
    </xf>
    <xf numFmtId="43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41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2" fontId="1" fillId="6" borderId="2" xfId="0" applyNumberFormat="1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3" xfId="1" applyFont="1" applyFill="1" applyBorder="1" applyAlignment="1">
      <alignment horizontal="left"/>
    </xf>
    <xf numFmtId="0" fontId="1" fillId="0" borderId="4" xfId="1" applyFont="1" applyFill="1" applyBorder="1" applyAlignment="1">
      <alignment horizontal="left"/>
    </xf>
    <xf numFmtId="0" fontId="1" fillId="0" borderId="5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4" borderId="2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0" fillId="2" borderId="3" xfId="0" applyFont="1" applyFill="1" applyBorder="1" applyAlignment="1">
      <alignment horizontal="left" wrapText="1"/>
    </xf>
    <xf numFmtId="0" fontId="20" fillId="2" borderId="4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textRotation="90" wrapText="1"/>
    </xf>
    <xf numFmtId="0" fontId="15" fillId="0" borderId="7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textRotation="89" wrapText="1"/>
    </xf>
    <xf numFmtId="0" fontId="16" fillId="0" borderId="7" xfId="0" applyFont="1" applyFill="1" applyBorder="1" applyAlignment="1">
      <alignment horizontal="center" vertical="center" textRotation="89" wrapText="1"/>
    </xf>
    <xf numFmtId="0" fontId="15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3"/>
  <sheetViews>
    <sheetView topLeftCell="A4" zoomScale="90" zoomScaleNormal="90" zoomScaleSheetLayoutView="80" workbookViewId="0">
      <selection sqref="A1:J50"/>
    </sheetView>
  </sheetViews>
  <sheetFormatPr defaultRowHeight="15" x14ac:dyDescent="0.25"/>
  <cols>
    <col min="1" max="1" width="5.5703125" customWidth="1"/>
    <col min="2" max="2" width="54.85546875" customWidth="1"/>
    <col min="3" max="3" width="9.5703125" customWidth="1"/>
    <col min="4" max="4" width="0.28515625" customWidth="1"/>
    <col min="5" max="6" width="12.7109375" customWidth="1"/>
    <col min="7" max="7" width="11.85546875" customWidth="1"/>
    <col min="8" max="8" width="13.85546875" style="15" customWidth="1"/>
    <col min="9" max="9" width="8.85546875" style="15" customWidth="1"/>
    <col min="10" max="10" width="12.7109375" style="15" customWidth="1"/>
    <col min="11" max="11" width="0" hidden="1" customWidth="1"/>
    <col min="12" max="12" width="11.85546875" hidden="1" customWidth="1"/>
    <col min="13" max="16" width="0" hidden="1" customWidth="1"/>
  </cols>
  <sheetData>
    <row r="1" spans="1:24" ht="18.75" customHeight="1" x14ac:dyDescent="0.25">
      <c r="B1" s="6"/>
      <c r="D1" s="1"/>
      <c r="E1" s="55" t="s">
        <v>72</v>
      </c>
      <c r="F1" s="55"/>
      <c r="G1" s="55"/>
      <c r="H1" s="55"/>
      <c r="I1" s="26"/>
      <c r="J1" s="26"/>
    </row>
    <row r="2" spans="1:24" ht="23.25" customHeight="1" x14ac:dyDescent="0.25">
      <c r="B2" s="7"/>
      <c r="C2" s="7"/>
      <c r="D2" s="1"/>
      <c r="E2" s="123" t="s">
        <v>73</v>
      </c>
      <c r="F2" s="123"/>
      <c r="G2" s="123"/>
      <c r="H2" s="123"/>
      <c r="I2" s="123"/>
      <c r="J2" s="123"/>
    </row>
    <row r="3" spans="1:24" ht="20.25" customHeight="1" x14ac:dyDescent="0.25">
      <c r="B3" s="12"/>
      <c r="C3" s="12"/>
      <c r="D3" s="1"/>
      <c r="E3" s="123" t="s">
        <v>4</v>
      </c>
      <c r="F3" s="123"/>
      <c r="G3" s="123"/>
      <c r="H3" s="123"/>
      <c r="I3" s="123"/>
      <c r="J3" s="123"/>
      <c r="K3" s="57"/>
      <c r="L3" s="57"/>
      <c r="M3" s="57"/>
      <c r="N3" s="57"/>
      <c r="O3" s="57"/>
    </row>
    <row r="4" spans="1:24" ht="35.25" customHeight="1" x14ac:dyDescent="0.25">
      <c r="B4" s="11"/>
      <c r="C4" s="13"/>
      <c r="D4" s="1"/>
      <c r="E4" s="22"/>
      <c r="F4" s="56">
        <v>43709</v>
      </c>
      <c r="G4" s="27"/>
      <c r="H4" s="19"/>
      <c r="I4" s="19"/>
      <c r="J4" s="19"/>
      <c r="K4" s="120" t="s">
        <v>74</v>
      </c>
      <c r="L4" s="121"/>
      <c r="M4" s="121"/>
      <c r="N4" s="121"/>
      <c r="O4" s="121"/>
      <c r="P4" s="122"/>
    </row>
    <row r="5" spans="1:24" s="15" customFormat="1" ht="18.75" x14ac:dyDescent="0.25">
      <c r="B5" s="11"/>
      <c r="C5" s="13"/>
      <c r="D5" s="1"/>
      <c r="E5" s="2"/>
      <c r="F5" s="27"/>
      <c r="G5" s="27"/>
      <c r="H5" s="19"/>
      <c r="I5" s="19"/>
      <c r="J5" s="19"/>
    </row>
    <row r="6" spans="1:24" s="15" customFormat="1" ht="18.75" x14ac:dyDescent="0.25">
      <c r="B6" s="11"/>
      <c r="C6" s="13"/>
      <c r="D6" s="1"/>
      <c r="E6" s="47"/>
      <c r="F6" s="47" t="s">
        <v>66</v>
      </c>
      <c r="G6" s="27"/>
      <c r="H6" s="19"/>
      <c r="I6" s="19"/>
      <c r="J6" s="19"/>
    </row>
    <row r="7" spans="1:24" s="15" customFormat="1" ht="18.75" x14ac:dyDescent="0.3">
      <c r="B7" s="25" t="s">
        <v>65</v>
      </c>
      <c r="C7" s="13"/>
      <c r="D7" s="1"/>
      <c r="E7" s="22"/>
      <c r="F7" s="23"/>
      <c r="G7" s="23"/>
      <c r="H7" s="19"/>
      <c r="I7" s="19"/>
      <c r="J7" s="19"/>
    </row>
    <row r="8" spans="1:24" ht="24.75" customHeight="1" x14ac:dyDescent="0.25">
      <c r="A8" s="31"/>
      <c r="B8" s="134" t="s">
        <v>55</v>
      </c>
      <c r="C8" s="134"/>
      <c r="D8" s="134"/>
      <c r="E8" s="134"/>
      <c r="F8" s="134"/>
      <c r="G8" s="157"/>
      <c r="H8" s="157"/>
      <c r="I8" s="49"/>
      <c r="J8" s="49"/>
    </row>
    <row r="9" spans="1:24" ht="3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24" ht="78" customHeight="1" x14ac:dyDescent="0.25">
      <c r="A10" s="155" t="s">
        <v>0</v>
      </c>
      <c r="B10" s="124" t="s">
        <v>1</v>
      </c>
      <c r="C10" s="124"/>
      <c r="D10" s="33"/>
      <c r="E10" s="32" t="s">
        <v>2</v>
      </c>
      <c r="F10" s="32" t="s">
        <v>6</v>
      </c>
      <c r="G10" s="34" t="s">
        <v>67</v>
      </c>
      <c r="H10" s="34" t="s">
        <v>69</v>
      </c>
      <c r="I10" s="34" t="s">
        <v>70</v>
      </c>
      <c r="J10" s="34" t="s">
        <v>71</v>
      </c>
      <c r="K10" s="3"/>
    </row>
    <row r="11" spans="1:24" ht="27" customHeight="1" x14ac:dyDescent="0.35">
      <c r="A11" s="156"/>
      <c r="B11" s="135" t="s">
        <v>75</v>
      </c>
      <c r="C11" s="135"/>
      <c r="D11" s="135"/>
      <c r="E11" s="135"/>
      <c r="F11" s="135"/>
      <c r="G11" s="135"/>
      <c r="H11" s="135"/>
      <c r="I11" s="45"/>
      <c r="J11" s="45"/>
      <c r="L11" s="58">
        <v>4.54</v>
      </c>
      <c r="N11" s="165"/>
      <c r="O11" s="165"/>
      <c r="P11" s="165"/>
      <c r="Q11" s="8"/>
      <c r="R11" s="9"/>
      <c r="S11" s="165"/>
      <c r="T11" s="165"/>
      <c r="U11" s="165"/>
      <c r="V11" s="8"/>
      <c r="W11" s="9"/>
      <c r="X11" s="8"/>
    </row>
    <row r="12" spans="1:24" ht="16.5" hidden="1" customHeight="1" x14ac:dyDescent="0.25">
      <c r="A12" s="35"/>
      <c r="B12" s="166" t="s">
        <v>64</v>
      </c>
      <c r="C12" s="166"/>
      <c r="D12" s="166"/>
      <c r="E12" s="35" t="s">
        <v>7</v>
      </c>
      <c r="F12" s="35">
        <v>0.23</v>
      </c>
      <c r="G12" s="21">
        <f>MROUND(F12*K$12,100)</f>
        <v>7200</v>
      </c>
      <c r="H12" s="36">
        <f>G12/10000</f>
        <v>0.72</v>
      </c>
      <c r="I12" s="36"/>
      <c r="J12" s="36"/>
      <c r="K12" s="18">
        <v>31200</v>
      </c>
      <c r="N12" s="165"/>
      <c r="O12" s="165"/>
      <c r="P12" s="165"/>
      <c r="Q12" s="8"/>
      <c r="R12" s="9"/>
      <c r="S12" s="165"/>
      <c r="T12" s="165"/>
      <c r="U12" s="165"/>
      <c r="V12" s="8"/>
      <c r="W12" s="9"/>
      <c r="X12" s="8"/>
    </row>
    <row r="13" spans="1:24" s="15" customFormat="1" ht="21.75" customHeight="1" x14ac:dyDescent="0.25">
      <c r="A13" s="37">
        <v>1</v>
      </c>
      <c r="B13" s="158" t="s">
        <v>8</v>
      </c>
      <c r="C13" s="159"/>
      <c r="D13" s="160"/>
      <c r="E13" s="46" t="s">
        <v>9</v>
      </c>
      <c r="F13" s="46">
        <v>0.96</v>
      </c>
      <c r="G13" s="48">
        <v>5.28</v>
      </c>
      <c r="H13" s="48">
        <f>G13*F13</f>
        <v>5.0688000000000004</v>
      </c>
      <c r="I13" s="48"/>
      <c r="J13" s="48">
        <f>H13+I13</f>
        <v>5.0688000000000004</v>
      </c>
      <c r="L13" s="28"/>
      <c r="M13" s="28"/>
      <c r="O13" s="10"/>
      <c r="P13" s="10"/>
      <c r="Q13" s="10"/>
      <c r="R13" s="14"/>
      <c r="S13" s="9"/>
    </row>
    <row r="14" spans="1:24" s="15" customFormat="1" ht="21.75" customHeight="1" x14ac:dyDescent="0.25">
      <c r="A14" s="37">
        <v>2</v>
      </c>
      <c r="B14" s="158" t="s">
        <v>10</v>
      </c>
      <c r="C14" s="159"/>
      <c r="D14" s="160"/>
      <c r="E14" s="46" t="s">
        <v>9</v>
      </c>
      <c r="F14" s="46">
        <v>0.48</v>
      </c>
      <c r="G14" s="48">
        <v>5.28</v>
      </c>
      <c r="H14" s="48">
        <f>G14*F14</f>
        <v>2.5344000000000002</v>
      </c>
      <c r="I14" s="48"/>
      <c r="J14" s="48">
        <f>H14+I14</f>
        <v>2.5344000000000002</v>
      </c>
      <c r="O14" s="10"/>
      <c r="P14" s="10"/>
      <c r="Q14" s="10"/>
      <c r="R14" s="14"/>
      <c r="S14" s="9"/>
    </row>
    <row r="15" spans="1:24" s="15" customFormat="1" ht="33.75" hidden="1" customHeight="1" x14ac:dyDescent="0.3">
      <c r="A15" s="37">
        <v>3</v>
      </c>
      <c r="B15" s="136" t="s">
        <v>56</v>
      </c>
      <c r="C15" s="137"/>
      <c r="D15" s="137"/>
      <c r="E15" s="37" t="s">
        <v>3</v>
      </c>
      <c r="F15" s="38">
        <v>2.66</v>
      </c>
      <c r="G15" s="48">
        <v>5.28</v>
      </c>
      <c r="H15" s="39"/>
      <c r="I15" s="39"/>
      <c r="J15" s="48">
        <v>18.84</v>
      </c>
      <c r="K15" s="52" t="s">
        <v>68</v>
      </c>
      <c r="L15" s="17"/>
      <c r="M15" s="17"/>
      <c r="N15" s="17"/>
      <c r="O15" s="16"/>
      <c r="P15" s="10"/>
      <c r="Q15" s="10"/>
      <c r="R15" s="14"/>
      <c r="S15" s="9"/>
    </row>
    <row r="16" spans="1:24" ht="20.25" customHeight="1" x14ac:dyDescent="0.25">
      <c r="A16" s="37">
        <v>4</v>
      </c>
      <c r="B16" s="125" t="s">
        <v>12</v>
      </c>
      <c r="C16" s="126"/>
      <c r="D16" s="127"/>
      <c r="E16" s="37" t="s">
        <v>13</v>
      </c>
      <c r="F16" s="37">
        <v>1.1000000000000001</v>
      </c>
      <c r="G16" s="48">
        <v>5.28</v>
      </c>
      <c r="H16" s="39">
        <f>G16*F16</f>
        <v>5.8080000000000007</v>
      </c>
      <c r="I16" s="39"/>
      <c r="J16" s="48">
        <f>H16+I16</f>
        <v>5.8080000000000007</v>
      </c>
      <c r="K16" s="15"/>
      <c r="O16" s="11"/>
      <c r="P16" s="11"/>
      <c r="Q16" s="11"/>
      <c r="R16" s="11"/>
      <c r="S16" s="11"/>
    </row>
    <row r="17" spans="1:19" ht="20.25" customHeight="1" x14ac:dyDescent="0.25">
      <c r="A17" s="37">
        <v>5</v>
      </c>
      <c r="B17" s="125" t="s">
        <v>14</v>
      </c>
      <c r="C17" s="126"/>
      <c r="D17" s="127"/>
      <c r="E17" s="37" t="s">
        <v>3</v>
      </c>
      <c r="F17" s="37">
        <v>0.12</v>
      </c>
      <c r="G17" s="48">
        <v>5.28</v>
      </c>
      <c r="H17" s="39">
        <f t="shared" ref="H17:H49" si="0">G17*F17</f>
        <v>0.63360000000000005</v>
      </c>
      <c r="I17" s="39"/>
      <c r="J17" s="48">
        <f t="shared" ref="J17:J39" si="1">H17+I17</f>
        <v>0.63360000000000005</v>
      </c>
      <c r="K17" s="15"/>
      <c r="O17" s="11"/>
      <c r="P17" s="11"/>
      <c r="Q17" s="11"/>
      <c r="R17" s="11"/>
      <c r="S17" s="11"/>
    </row>
    <row r="18" spans="1:19" s="15" customFormat="1" ht="15.75" x14ac:dyDescent="0.25">
      <c r="A18" s="147">
        <v>6</v>
      </c>
      <c r="B18" s="153" t="s">
        <v>59</v>
      </c>
      <c r="C18" s="154"/>
      <c r="D18" s="40" t="s">
        <v>60</v>
      </c>
      <c r="E18" s="37" t="s">
        <v>3</v>
      </c>
      <c r="F18" s="37">
        <v>0.82</v>
      </c>
      <c r="G18" s="48">
        <v>5.28</v>
      </c>
      <c r="H18" s="39">
        <f t="shared" si="0"/>
        <v>4.3296000000000001</v>
      </c>
      <c r="I18" s="39"/>
      <c r="J18" s="48">
        <f t="shared" si="1"/>
        <v>4.3296000000000001</v>
      </c>
      <c r="O18" s="11"/>
      <c r="P18" s="11"/>
      <c r="Q18" s="11"/>
      <c r="R18" s="11"/>
      <c r="S18" s="11"/>
    </row>
    <row r="19" spans="1:19" s="15" customFormat="1" ht="15.75" x14ac:dyDescent="0.25">
      <c r="A19" s="149"/>
      <c r="B19" s="41"/>
      <c r="C19" s="42"/>
      <c r="D19" s="43" t="s">
        <v>61</v>
      </c>
      <c r="E19" s="37" t="s">
        <v>3</v>
      </c>
      <c r="F19" s="37">
        <v>0.12</v>
      </c>
      <c r="G19" s="48">
        <v>5.28</v>
      </c>
      <c r="H19" s="39">
        <f t="shared" si="0"/>
        <v>0.63360000000000005</v>
      </c>
      <c r="I19" s="39"/>
      <c r="J19" s="48">
        <f t="shared" si="1"/>
        <v>0.63360000000000005</v>
      </c>
      <c r="O19" s="11"/>
      <c r="P19" s="11"/>
      <c r="Q19" s="11"/>
      <c r="R19" s="11"/>
      <c r="S19" s="11"/>
    </row>
    <row r="20" spans="1:19" ht="18.75" customHeight="1" x14ac:dyDescent="0.25">
      <c r="A20" s="37">
        <v>7</v>
      </c>
      <c r="B20" s="125" t="s">
        <v>15</v>
      </c>
      <c r="C20" s="126"/>
      <c r="D20" s="127"/>
      <c r="E20" s="37" t="s">
        <v>3</v>
      </c>
      <c r="F20" s="37">
        <v>0.19</v>
      </c>
      <c r="G20" s="48">
        <v>5.28</v>
      </c>
      <c r="H20" s="39">
        <f t="shared" si="0"/>
        <v>1.0032000000000001</v>
      </c>
      <c r="I20" s="39"/>
      <c r="J20" s="48">
        <f t="shared" si="1"/>
        <v>1.0032000000000001</v>
      </c>
      <c r="K20" s="15"/>
      <c r="O20" s="11"/>
      <c r="P20" s="11"/>
      <c r="Q20" s="11"/>
      <c r="R20" s="11"/>
      <c r="S20" s="11"/>
    </row>
    <row r="21" spans="1:19" ht="18.75" customHeight="1" x14ac:dyDescent="0.25">
      <c r="A21" s="37">
        <v>8</v>
      </c>
      <c r="B21" s="125" t="s">
        <v>16</v>
      </c>
      <c r="C21" s="126"/>
      <c r="D21" s="127"/>
      <c r="E21" s="37" t="s">
        <v>3</v>
      </c>
      <c r="F21" s="37">
        <v>0.38</v>
      </c>
      <c r="G21" s="48">
        <v>5.28</v>
      </c>
      <c r="H21" s="39">
        <f t="shared" si="0"/>
        <v>2.0064000000000002</v>
      </c>
      <c r="I21" s="39"/>
      <c r="J21" s="48">
        <f t="shared" si="1"/>
        <v>2.0064000000000002</v>
      </c>
      <c r="K21" s="15"/>
      <c r="O21" s="11"/>
      <c r="P21" s="11"/>
      <c r="Q21" s="11"/>
      <c r="R21" s="11"/>
      <c r="S21" s="11"/>
    </row>
    <row r="22" spans="1:19" ht="20.25" customHeight="1" x14ac:dyDescent="0.25">
      <c r="A22" s="37">
        <v>9</v>
      </c>
      <c r="B22" s="125" t="s">
        <v>40</v>
      </c>
      <c r="C22" s="126"/>
      <c r="D22" s="127"/>
      <c r="E22" s="44" t="s">
        <v>38</v>
      </c>
      <c r="F22" s="44">
        <v>0.12</v>
      </c>
      <c r="G22" s="48">
        <v>5.28</v>
      </c>
      <c r="H22" s="39">
        <f t="shared" si="0"/>
        <v>0.63360000000000005</v>
      </c>
      <c r="I22" s="39"/>
      <c r="J22" s="48">
        <f t="shared" si="1"/>
        <v>0.63360000000000005</v>
      </c>
      <c r="K22" s="15"/>
      <c r="O22" s="11"/>
      <c r="P22" s="11"/>
      <c r="Q22" s="11"/>
      <c r="R22" s="11"/>
      <c r="S22" s="11"/>
    </row>
    <row r="23" spans="1:19" ht="36.75" customHeight="1" x14ac:dyDescent="0.25">
      <c r="A23" s="147">
        <v>10</v>
      </c>
      <c r="B23" s="150" t="s">
        <v>17</v>
      </c>
      <c r="C23" s="151"/>
      <c r="D23" s="152"/>
      <c r="E23" s="40"/>
      <c r="F23" s="44"/>
      <c r="G23" s="29" t="s">
        <v>62</v>
      </c>
      <c r="H23" s="29" t="s">
        <v>62</v>
      </c>
      <c r="I23" s="29" t="s">
        <v>62</v>
      </c>
      <c r="J23" s="29" t="s">
        <v>62</v>
      </c>
      <c r="K23" s="4"/>
      <c r="L23" s="17"/>
      <c r="M23" s="17"/>
      <c r="N23" s="17"/>
      <c r="O23" s="24"/>
      <c r="P23" s="24"/>
      <c r="Q23" s="11"/>
      <c r="R23" s="11"/>
      <c r="S23" s="11"/>
    </row>
    <row r="24" spans="1:19" ht="15.75" x14ac:dyDescent="0.25">
      <c r="A24" s="148"/>
      <c r="B24" s="125" t="s">
        <v>18</v>
      </c>
      <c r="C24" s="126"/>
      <c r="D24" s="127"/>
      <c r="E24" s="161" t="s">
        <v>22</v>
      </c>
      <c r="F24" s="44">
        <v>0.31</v>
      </c>
      <c r="G24" s="48">
        <v>5.28</v>
      </c>
      <c r="H24" s="39">
        <f t="shared" si="0"/>
        <v>1.6368</v>
      </c>
      <c r="I24" s="39">
        <f>H24*20%</f>
        <v>0.32736000000000004</v>
      </c>
      <c r="J24" s="48">
        <f t="shared" si="1"/>
        <v>1.9641600000000001</v>
      </c>
      <c r="K24" s="4" t="s">
        <v>25</v>
      </c>
      <c r="L24" s="17"/>
      <c r="M24" s="17"/>
      <c r="N24" s="17"/>
      <c r="O24" s="24"/>
      <c r="P24" s="24"/>
      <c r="Q24" s="11"/>
      <c r="R24" s="11"/>
      <c r="S24" s="11"/>
    </row>
    <row r="25" spans="1:19" ht="15.75" x14ac:dyDescent="0.25">
      <c r="A25" s="148"/>
      <c r="B25" s="125" t="s">
        <v>19</v>
      </c>
      <c r="C25" s="126"/>
      <c r="D25" s="127"/>
      <c r="E25" s="161"/>
      <c r="F25" s="44">
        <v>0.14000000000000001</v>
      </c>
      <c r="G25" s="48">
        <v>5.28</v>
      </c>
      <c r="H25" s="39">
        <f t="shared" si="0"/>
        <v>0.73920000000000008</v>
      </c>
      <c r="I25" s="39"/>
      <c r="J25" s="48">
        <f t="shared" si="1"/>
        <v>0.73920000000000008</v>
      </c>
      <c r="K25" s="54"/>
      <c r="L25" s="17"/>
      <c r="M25" s="17"/>
      <c r="N25" s="17"/>
      <c r="O25" s="24"/>
      <c r="P25" s="24"/>
      <c r="Q25" s="11"/>
      <c r="R25" s="11"/>
      <c r="S25" s="11"/>
    </row>
    <row r="26" spans="1:19" ht="15.75" x14ac:dyDescent="0.25">
      <c r="A26" s="148"/>
      <c r="B26" s="125" t="s">
        <v>20</v>
      </c>
      <c r="C26" s="126"/>
      <c r="D26" s="127"/>
      <c r="E26" s="161"/>
      <c r="F26" s="44">
        <v>0.31</v>
      </c>
      <c r="G26" s="48">
        <v>5.28</v>
      </c>
      <c r="H26" s="39">
        <f t="shared" si="0"/>
        <v>1.6368</v>
      </c>
      <c r="I26" s="39">
        <f>H26*20%</f>
        <v>0.32736000000000004</v>
      </c>
      <c r="J26" s="48">
        <f t="shared" si="1"/>
        <v>1.9641600000000001</v>
      </c>
      <c r="K26" s="4" t="s">
        <v>25</v>
      </c>
      <c r="L26" s="17"/>
      <c r="M26" s="17"/>
      <c r="N26" s="17"/>
      <c r="O26" s="24"/>
      <c r="P26" s="24"/>
      <c r="Q26" s="11"/>
      <c r="R26" s="11"/>
      <c r="S26" s="11"/>
    </row>
    <row r="27" spans="1:19" ht="15.75" x14ac:dyDescent="0.25">
      <c r="A27" s="149"/>
      <c r="B27" s="125" t="s">
        <v>21</v>
      </c>
      <c r="C27" s="126"/>
      <c r="D27" s="127"/>
      <c r="E27" s="161"/>
      <c r="F27" s="44">
        <v>0.06</v>
      </c>
      <c r="G27" s="48">
        <v>5.28</v>
      </c>
      <c r="H27" s="39">
        <f t="shared" si="0"/>
        <v>0.31680000000000003</v>
      </c>
      <c r="I27" s="39">
        <f>H27*20%</f>
        <v>6.3360000000000014E-2</v>
      </c>
      <c r="J27" s="48">
        <f t="shared" si="1"/>
        <v>0.38016000000000005</v>
      </c>
      <c r="K27" s="4" t="s">
        <v>25</v>
      </c>
      <c r="L27" s="17"/>
      <c r="M27" s="17"/>
      <c r="N27" s="17"/>
      <c r="O27" s="24"/>
      <c r="P27" s="24"/>
      <c r="Q27" s="11"/>
      <c r="R27" s="11"/>
      <c r="S27" s="11"/>
    </row>
    <row r="28" spans="1:19" ht="32.25" customHeight="1" x14ac:dyDescent="0.25">
      <c r="A28" s="37"/>
      <c r="B28" s="128" t="s">
        <v>23</v>
      </c>
      <c r="C28" s="129"/>
      <c r="D28" s="130"/>
      <c r="E28" s="44"/>
      <c r="F28" s="44"/>
      <c r="G28" s="29" t="s">
        <v>62</v>
      </c>
      <c r="H28" s="29" t="s">
        <v>62</v>
      </c>
      <c r="I28" s="29" t="s">
        <v>62</v>
      </c>
      <c r="J28" s="29" t="s">
        <v>62</v>
      </c>
      <c r="K28" s="5"/>
      <c r="O28" s="11"/>
      <c r="P28" s="11"/>
      <c r="Q28" s="11"/>
      <c r="R28" s="11"/>
      <c r="S28" s="11"/>
    </row>
    <row r="29" spans="1:19" ht="24" customHeight="1" x14ac:dyDescent="0.25">
      <c r="A29" s="37">
        <v>11</v>
      </c>
      <c r="B29" s="125" t="s">
        <v>26</v>
      </c>
      <c r="C29" s="126"/>
      <c r="D29" s="127"/>
      <c r="E29" s="44" t="s">
        <v>24</v>
      </c>
      <c r="F29" s="44">
        <v>0.45</v>
      </c>
      <c r="G29" s="48">
        <v>5.28</v>
      </c>
      <c r="H29" s="39">
        <f t="shared" si="0"/>
        <v>2.3760000000000003</v>
      </c>
      <c r="I29" s="39">
        <f>H29*20%</f>
        <v>0.47520000000000007</v>
      </c>
      <c r="J29" s="48">
        <f t="shared" si="1"/>
        <v>2.8512000000000004</v>
      </c>
      <c r="K29" s="4" t="s">
        <v>25</v>
      </c>
      <c r="O29" s="11"/>
      <c r="P29" s="11"/>
      <c r="Q29" s="11"/>
      <c r="R29" s="11"/>
      <c r="S29" s="11"/>
    </row>
    <row r="30" spans="1:19" ht="23.25" customHeight="1" x14ac:dyDescent="0.25">
      <c r="A30" s="37">
        <v>12</v>
      </c>
      <c r="B30" s="125" t="s">
        <v>27</v>
      </c>
      <c r="C30" s="126"/>
      <c r="D30" s="127"/>
      <c r="E30" s="44" t="s">
        <v>24</v>
      </c>
      <c r="F30" s="44">
        <v>0.32</v>
      </c>
      <c r="G30" s="48">
        <v>5.28</v>
      </c>
      <c r="H30" s="39">
        <f t="shared" si="0"/>
        <v>1.6896000000000002</v>
      </c>
      <c r="I30" s="39">
        <f>H30*20%</f>
        <v>0.33792000000000005</v>
      </c>
      <c r="J30" s="48">
        <f t="shared" si="1"/>
        <v>2.0275200000000004</v>
      </c>
      <c r="K30" s="4" t="s">
        <v>25</v>
      </c>
      <c r="O30" s="11"/>
      <c r="P30" s="11"/>
      <c r="Q30" s="11"/>
      <c r="R30" s="11"/>
      <c r="S30" s="11"/>
    </row>
    <row r="31" spans="1:19" ht="17.25" customHeight="1" x14ac:dyDescent="0.25">
      <c r="A31" s="147">
        <v>13</v>
      </c>
      <c r="B31" s="131" t="s">
        <v>28</v>
      </c>
      <c r="C31" s="132"/>
      <c r="D31" s="133"/>
      <c r="E31" s="44"/>
      <c r="F31" s="44"/>
      <c r="G31" s="48"/>
      <c r="H31" s="39">
        <f t="shared" si="0"/>
        <v>0</v>
      </c>
      <c r="I31" s="29"/>
      <c r="J31" s="48">
        <f t="shared" si="1"/>
        <v>0</v>
      </c>
      <c r="K31" s="54"/>
      <c r="L31" s="17"/>
      <c r="M31" s="17"/>
      <c r="N31" s="17"/>
      <c r="O31" s="24"/>
      <c r="P31" s="24"/>
      <c r="Q31" s="11"/>
      <c r="R31" s="11"/>
      <c r="S31" s="11"/>
    </row>
    <row r="32" spans="1:19" ht="18" customHeight="1" x14ac:dyDescent="0.25">
      <c r="A32" s="148"/>
      <c r="B32" s="125" t="s">
        <v>29</v>
      </c>
      <c r="C32" s="126"/>
      <c r="D32" s="127"/>
      <c r="E32" s="37" t="s">
        <v>31</v>
      </c>
      <c r="F32" s="44">
        <v>0.87</v>
      </c>
      <c r="G32" s="48">
        <v>5.28</v>
      </c>
      <c r="H32" s="39">
        <f t="shared" si="0"/>
        <v>4.5936000000000003</v>
      </c>
      <c r="I32" s="39"/>
      <c r="J32" s="48">
        <f t="shared" si="1"/>
        <v>4.5936000000000003</v>
      </c>
      <c r="K32" s="54"/>
      <c r="L32" s="17"/>
      <c r="M32" s="17"/>
      <c r="N32" s="17"/>
      <c r="O32" s="24"/>
      <c r="P32" s="24"/>
      <c r="Q32" s="11"/>
      <c r="R32" s="11"/>
      <c r="S32" s="11"/>
    </row>
    <row r="33" spans="1:19" ht="18.75" customHeight="1" x14ac:dyDescent="0.25">
      <c r="A33" s="149"/>
      <c r="B33" s="125" t="s">
        <v>30</v>
      </c>
      <c r="C33" s="126"/>
      <c r="D33" s="127"/>
      <c r="E33" s="37"/>
      <c r="F33" s="44">
        <v>4.7</v>
      </c>
      <c r="G33" s="48">
        <v>5.28</v>
      </c>
      <c r="H33" s="39">
        <f t="shared" si="0"/>
        <v>24.816000000000003</v>
      </c>
      <c r="I33" s="39"/>
      <c r="J33" s="48">
        <f t="shared" si="1"/>
        <v>24.816000000000003</v>
      </c>
      <c r="K33" s="54"/>
      <c r="L33" s="17"/>
      <c r="M33" s="17"/>
      <c r="N33" s="17"/>
      <c r="O33" s="24"/>
      <c r="P33" s="24"/>
      <c r="Q33" s="11"/>
      <c r="R33" s="11"/>
      <c r="S33" s="11"/>
    </row>
    <row r="34" spans="1:19" ht="23.25" customHeight="1" x14ac:dyDescent="0.25">
      <c r="A34" s="37">
        <v>14</v>
      </c>
      <c r="B34" s="125" t="s">
        <v>42</v>
      </c>
      <c r="C34" s="126"/>
      <c r="D34" s="127"/>
      <c r="E34" s="44" t="s">
        <v>31</v>
      </c>
      <c r="F34" s="44">
        <v>1.5</v>
      </c>
      <c r="G34" s="48">
        <v>5.28</v>
      </c>
      <c r="H34" s="39">
        <f t="shared" si="0"/>
        <v>7.92</v>
      </c>
      <c r="I34" s="39">
        <f>H34*20%</f>
        <v>1.5840000000000001</v>
      </c>
      <c r="J34" s="48">
        <f t="shared" si="1"/>
        <v>9.5039999999999996</v>
      </c>
      <c r="K34" s="4" t="s">
        <v>25</v>
      </c>
      <c r="O34" s="11"/>
      <c r="P34" s="11"/>
      <c r="Q34" s="11"/>
      <c r="R34" s="11"/>
      <c r="S34" s="11"/>
    </row>
    <row r="35" spans="1:19" ht="20.25" customHeight="1" x14ac:dyDescent="0.25">
      <c r="A35" s="37">
        <v>15</v>
      </c>
      <c r="B35" s="125" t="s">
        <v>32</v>
      </c>
      <c r="C35" s="126"/>
      <c r="D35" s="127"/>
      <c r="E35" s="44" t="s">
        <v>11</v>
      </c>
      <c r="F35" s="44">
        <v>0.08</v>
      </c>
      <c r="G35" s="48">
        <v>5.28</v>
      </c>
      <c r="H35" s="39">
        <f t="shared" si="0"/>
        <v>0.42240000000000005</v>
      </c>
      <c r="I35" s="39">
        <f>H35*20%</f>
        <v>8.4480000000000013E-2</v>
      </c>
      <c r="J35" s="48">
        <f t="shared" si="1"/>
        <v>0.50688000000000011</v>
      </c>
      <c r="K35" s="4" t="s">
        <v>25</v>
      </c>
      <c r="O35" s="11"/>
      <c r="P35" s="11"/>
      <c r="Q35" s="11"/>
      <c r="R35" s="11"/>
      <c r="S35" s="11"/>
    </row>
    <row r="36" spans="1:19" ht="18" customHeight="1" x14ac:dyDescent="0.25">
      <c r="A36" s="37">
        <v>16</v>
      </c>
      <c r="B36" s="125" t="s">
        <v>33</v>
      </c>
      <c r="C36" s="126"/>
      <c r="D36" s="127"/>
      <c r="E36" s="44" t="s">
        <v>34</v>
      </c>
      <c r="F36" s="44">
        <v>0.56000000000000005</v>
      </c>
      <c r="G36" s="48">
        <v>5.28</v>
      </c>
      <c r="H36" s="39">
        <f t="shared" si="0"/>
        <v>2.9568000000000003</v>
      </c>
      <c r="I36" s="39"/>
      <c r="J36" s="48">
        <f t="shared" si="1"/>
        <v>2.9568000000000003</v>
      </c>
      <c r="K36" s="15"/>
      <c r="O36" s="11"/>
      <c r="P36" s="11"/>
      <c r="Q36" s="11"/>
      <c r="R36" s="11"/>
      <c r="S36" s="11"/>
    </row>
    <row r="37" spans="1:19" ht="18" customHeight="1" x14ac:dyDescent="0.25">
      <c r="A37" s="37">
        <v>17</v>
      </c>
      <c r="B37" s="125" t="s">
        <v>35</v>
      </c>
      <c r="C37" s="126"/>
      <c r="D37" s="127"/>
      <c r="E37" s="44" t="s">
        <v>11</v>
      </c>
      <c r="F37" s="44">
        <v>0.57999999999999996</v>
      </c>
      <c r="G37" s="48">
        <v>5.28</v>
      </c>
      <c r="H37" s="39">
        <f t="shared" si="0"/>
        <v>3.0623999999999998</v>
      </c>
      <c r="I37" s="39"/>
      <c r="J37" s="48">
        <f t="shared" si="1"/>
        <v>3.0623999999999998</v>
      </c>
      <c r="K37" s="15"/>
      <c r="O37" s="11"/>
      <c r="P37" s="11"/>
      <c r="Q37" s="11"/>
      <c r="R37" s="11"/>
      <c r="S37" s="11"/>
    </row>
    <row r="38" spans="1:19" ht="17.25" customHeight="1" x14ac:dyDescent="0.25">
      <c r="A38" s="37">
        <v>18</v>
      </c>
      <c r="B38" s="125" t="s">
        <v>39</v>
      </c>
      <c r="C38" s="126"/>
      <c r="D38" s="127"/>
      <c r="E38" s="44" t="s">
        <v>36</v>
      </c>
      <c r="F38" s="44">
        <v>1.58</v>
      </c>
      <c r="G38" s="48">
        <v>5.28</v>
      </c>
      <c r="H38" s="39">
        <f t="shared" si="0"/>
        <v>8.3424000000000014</v>
      </c>
      <c r="I38" s="39"/>
      <c r="J38" s="48">
        <f t="shared" si="1"/>
        <v>8.3424000000000014</v>
      </c>
      <c r="K38" s="15"/>
      <c r="O38" s="11"/>
      <c r="P38" s="11"/>
      <c r="Q38" s="11"/>
      <c r="R38" s="11"/>
      <c r="S38" s="11"/>
    </row>
    <row r="39" spans="1:19" ht="18.75" customHeight="1" x14ac:dyDescent="0.25">
      <c r="A39" s="37">
        <v>19</v>
      </c>
      <c r="B39" s="125" t="s">
        <v>41</v>
      </c>
      <c r="C39" s="126"/>
      <c r="D39" s="127"/>
      <c r="E39" s="44" t="s">
        <v>37</v>
      </c>
      <c r="F39" s="44">
        <v>0.8</v>
      </c>
      <c r="G39" s="48">
        <v>5.28</v>
      </c>
      <c r="H39" s="39">
        <f t="shared" si="0"/>
        <v>4.2240000000000002</v>
      </c>
      <c r="I39" s="39"/>
      <c r="J39" s="48">
        <f t="shared" si="1"/>
        <v>4.2240000000000002</v>
      </c>
      <c r="K39" s="15"/>
      <c r="O39" s="11"/>
      <c r="P39" s="11"/>
      <c r="Q39" s="11"/>
      <c r="R39" s="11"/>
      <c r="S39" s="11"/>
    </row>
    <row r="40" spans="1:19" ht="15.75" customHeight="1" x14ac:dyDescent="0.25">
      <c r="A40" s="141" t="s">
        <v>63</v>
      </c>
      <c r="B40" s="142"/>
      <c r="C40" s="142"/>
      <c r="D40" s="142"/>
      <c r="E40" s="142"/>
      <c r="F40" s="143"/>
      <c r="G40" s="30"/>
      <c r="H40" s="39">
        <f t="shared" si="0"/>
        <v>0</v>
      </c>
      <c r="I40" s="39"/>
      <c r="J40" s="39"/>
      <c r="K40" s="15"/>
      <c r="L40" s="15"/>
      <c r="M40" s="15"/>
      <c r="N40" s="15"/>
      <c r="O40" s="11"/>
      <c r="P40" s="11"/>
      <c r="Q40" s="11"/>
      <c r="R40" s="11"/>
      <c r="S40" s="11"/>
    </row>
    <row r="41" spans="1:19" ht="32.25" customHeight="1" x14ac:dyDescent="0.25">
      <c r="A41" s="147">
        <v>20</v>
      </c>
      <c r="B41" s="144" t="s">
        <v>46</v>
      </c>
      <c r="C41" s="145"/>
      <c r="D41" s="146"/>
      <c r="E41" s="44"/>
      <c r="F41" s="44"/>
      <c r="G41" s="29" t="s">
        <v>62</v>
      </c>
      <c r="H41" s="29" t="s">
        <v>62</v>
      </c>
      <c r="I41" s="29" t="s">
        <v>62</v>
      </c>
      <c r="J41" s="29" t="s">
        <v>62</v>
      </c>
      <c r="K41" s="17"/>
      <c r="L41" s="17"/>
      <c r="M41" s="17"/>
      <c r="N41" s="17"/>
      <c r="O41" s="11"/>
      <c r="P41" s="11"/>
      <c r="Q41" s="11"/>
      <c r="R41" s="11"/>
      <c r="S41" s="11"/>
    </row>
    <row r="42" spans="1:19" ht="18" customHeight="1" x14ac:dyDescent="0.25">
      <c r="A42" s="148"/>
      <c r="B42" s="125" t="s">
        <v>47</v>
      </c>
      <c r="C42" s="126"/>
      <c r="D42" s="127"/>
      <c r="E42" s="161" t="s">
        <v>45</v>
      </c>
      <c r="F42" s="44">
        <v>1.1000000000000001</v>
      </c>
      <c r="G42" s="48">
        <v>5.28</v>
      </c>
      <c r="H42" s="39">
        <f t="shared" si="0"/>
        <v>5.8080000000000007</v>
      </c>
      <c r="I42" s="39"/>
      <c r="J42" s="48">
        <f t="shared" ref="J42:J49" si="2">H42+I42</f>
        <v>5.8080000000000007</v>
      </c>
      <c r="O42" s="11"/>
      <c r="P42" s="11"/>
      <c r="Q42" s="11"/>
      <c r="R42" s="11"/>
      <c r="S42" s="11"/>
    </row>
    <row r="43" spans="1:19" ht="18" customHeight="1" x14ac:dyDescent="0.25">
      <c r="A43" s="149"/>
      <c r="B43" s="125" t="s">
        <v>48</v>
      </c>
      <c r="C43" s="126"/>
      <c r="D43" s="127"/>
      <c r="E43" s="161"/>
      <c r="F43" s="44">
        <v>2.1</v>
      </c>
      <c r="G43" s="48">
        <v>5.28</v>
      </c>
      <c r="H43" s="39">
        <f t="shared" si="0"/>
        <v>11.088000000000001</v>
      </c>
      <c r="I43" s="39"/>
      <c r="J43" s="48">
        <f t="shared" si="2"/>
        <v>11.088000000000001</v>
      </c>
      <c r="O43" s="11"/>
      <c r="P43" s="11"/>
      <c r="Q43" s="11"/>
      <c r="R43" s="11"/>
      <c r="S43" s="11"/>
    </row>
    <row r="44" spans="1:19" ht="37.5" customHeight="1" x14ac:dyDescent="0.25">
      <c r="A44" s="37">
        <v>21</v>
      </c>
      <c r="B44" s="138" t="s">
        <v>43</v>
      </c>
      <c r="C44" s="139"/>
      <c r="D44" s="140"/>
      <c r="E44" s="37" t="s">
        <v>44</v>
      </c>
      <c r="F44" s="37">
        <v>4.0999999999999996</v>
      </c>
      <c r="G44" s="48">
        <v>5.28</v>
      </c>
      <c r="H44" s="39">
        <f t="shared" si="0"/>
        <v>21.648</v>
      </c>
      <c r="I44" s="39"/>
      <c r="J44" s="48">
        <f t="shared" si="2"/>
        <v>21.648</v>
      </c>
    </row>
    <row r="45" spans="1:19" ht="36" customHeight="1" x14ac:dyDescent="0.25">
      <c r="A45" s="37">
        <v>22</v>
      </c>
      <c r="B45" s="162" t="s">
        <v>57</v>
      </c>
      <c r="C45" s="163"/>
      <c r="D45" s="164"/>
      <c r="E45" s="37" t="s">
        <v>49</v>
      </c>
      <c r="F45" s="37">
        <v>6</v>
      </c>
      <c r="G45" s="48">
        <v>5.28</v>
      </c>
      <c r="H45" s="39">
        <f t="shared" si="0"/>
        <v>31.68</v>
      </c>
      <c r="I45" s="39"/>
      <c r="J45" s="48">
        <f t="shared" si="2"/>
        <v>31.68</v>
      </c>
      <c r="K45" s="17"/>
      <c r="L45" s="17"/>
      <c r="M45" s="17"/>
      <c r="N45" s="17"/>
    </row>
    <row r="46" spans="1:19" ht="30" customHeight="1" x14ac:dyDescent="0.25">
      <c r="A46" s="147">
        <v>23</v>
      </c>
      <c r="B46" s="162" t="s">
        <v>50</v>
      </c>
      <c r="C46" s="163"/>
      <c r="D46" s="164"/>
      <c r="E46" s="44"/>
      <c r="F46" s="44"/>
      <c r="G46" s="48">
        <v>5.28</v>
      </c>
      <c r="H46" s="39">
        <f t="shared" si="0"/>
        <v>0</v>
      </c>
      <c r="I46" s="29"/>
      <c r="J46" s="48">
        <f t="shared" si="2"/>
        <v>0</v>
      </c>
    </row>
    <row r="47" spans="1:19" ht="18" customHeight="1" x14ac:dyDescent="0.25">
      <c r="A47" s="148"/>
      <c r="B47" s="125" t="s">
        <v>51</v>
      </c>
      <c r="C47" s="126"/>
      <c r="D47" s="127"/>
      <c r="E47" s="161" t="s">
        <v>44</v>
      </c>
      <c r="F47" s="44">
        <v>5.8</v>
      </c>
      <c r="G47" s="48">
        <v>5.28</v>
      </c>
      <c r="H47" s="39">
        <f t="shared" si="0"/>
        <v>30.623999999999999</v>
      </c>
      <c r="I47" s="39"/>
      <c r="J47" s="48">
        <f t="shared" si="2"/>
        <v>30.623999999999999</v>
      </c>
    </row>
    <row r="48" spans="1:19" ht="21" customHeight="1" x14ac:dyDescent="0.25">
      <c r="A48" s="149"/>
      <c r="B48" s="125" t="s">
        <v>52</v>
      </c>
      <c r="C48" s="126"/>
      <c r="D48" s="127"/>
      <c r="E48" s="161"/>
      <c r="F48" s="44">
        <v>8.9</v>
      </c>
      <c r="G48" s="48">
        <v>5.28</v>
      </c>
      <c r="H48" s="39">
        <f t="shared" si="0"/>
        <v>46.992000000000004</v>
      </c>
      <c r="I48" s="39"/>
      <c r="J48" s="48">
        <f t="shared" si="2"/>
        <v>46.992000000000004</v>
      </c>
    </row>
    <row r="49" spans="1:10" ht="111.75" customHeight="1" x14ac:dyDescent="0.25">
      <c r="A49" s="37"/>
      <c r="B49" s="138" t="s">
        <v>53</v>
      </c>
      <c r="C49" s="139"/>
      <c r="D49" s="140"/>
      <c r="E49" s="37" t="s">
        <v>54</v>
      </c>
      <c r="F49" s="37">
        <v>13.4</v>
      </c>
      <c r="G49" s="48">
        <v>5.28</v>
      </c>
      <c r="H49" s="39">
        <f t="shared" si="0"/>
        <v>70.75200000000001</v>
      </c>
      <c r="I49" s="39"/>
      <c r="J49" s="48">
        <f t="shared" si="2"/>
        <v>70.75200000000001</v>
      </c>
    </row>
    <row r="50" spans="1:10" s="15" customFormat="1" ht="45.75" customHeight="1" x14ac:dyDescent="0.3">
      <c r="A50" s="53"/>
      <c r="B50" s="20" t="s">
        <v>5</v>
      </c>
      <c r="C50" s="20" t="s">
        <v>58</v>
      </c>
      <c r="D50" s="20"/>
      <c r="E50" s="20"/>
      <c r="F50" s="53"/>
      <c r="G50" s="51"/>
      <c r="H50" s="51"/>
      <c r="I50" s="51"/>
      <c r="J50" s="50"/>
    </row>
    <row r="51" spans="1:10" ht="18.75" x14ac:dyDescent="0.3">
      <c r="A51" s="31"/>
      <c r="B51" s="20"/>
      <c r="C51" s="20"/>
      <c r="D51" s="20"/>
      <c r="E51" s="20"/>
      <c r="F51" s="20"/>
      <c r="G51" s="31"/>
      <c r="H51" s="31"/>
      <c r="I51" s="31"/>
      <c r="J51" s="31"/>
    </row>
    <row r="52" spans="1:10" s="15" customFormat="1" ht="15.75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s="15" customFormat="1" ht="15.75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</row>
  </sheetData>
  <mergeCells count="57">
    <mergeCell ref="S11:U11"/>
    <mergeCell ref="S12:U12"/>
    <mergeCell ref="B12:D12"/>
    <mergeCell ref="N11:P11"/>
    <mergeCell ref="N12:P12"/>
    <mergeCell ref="A10:A11"/>
    <mergeCell ref="G8:H8"/>
    <mergeCell ref="B13:D13"/>
    <mergeCell ref="E42:E43"/>
    <mergeCell ref="E47:E48"/>
    <mergeCell ref="B46:D46"/>
    <mergeCell ref="B45:D45"/>
    <mergeCell ref="B33:D33"/>
    <mergeCell ref="B47:D47"/>
    <mergeCell ref="B48:D48"/>
    <mergeCell ref="A31:A33"/>
    <mergeCell ref="A41:A43"/>
    <mergeCell ref="B14:D14"/>
    <mergeCell ref="E24:E27"/>
    <mergeCell ref="B20:D20"/>
    <mergeCell ref="B21:D21"/>
    <mergeCell ref="B16:D16"/>
    <mergeCell ref="B17:D17"/>
    <mergeCell ref="A18:A19"/>
    <mergeCell ref="B26:D26"/>
    <mergeCell ref="B27:D27"/>
    <mergeCell ref="B23:D23"/>
    <mergeCell ref="A23:A27"/>
    <mergeCell ref="B22:D22"/>
    <mergeCell ref="B24:D24"/>
    <mergeCell ref="B25:D25"/>
    <mergeCell ref="B18:C18"/>
    <mergeCell ref="B49:D49"/>
    <mergeCell ref="B37:D37"/>
    <mergeCell ref="B38:D38"/>
    <mergeCell ref="B39:D39"/>
    <mergeCell ref="B44:D44"/>
    <mergeCell ref="A40:F40"/>
    <mergeCell ref="B41:D41"/>
    <mergeCell ref="B42:D42"/>
    <mergeCell ref="A46:A48"/>
    <mergeCell ref="K4:P4"/>
    <mergeCell ref="E2:J2"/>
    <mergeCell ref="E3:J3"/>
    <mergeCell ref="B10:C10"/>
    <mergeCell ref="B43:D43"/>
    <mergeCell ref="B36:D36"/>
    <mergeCell ref="B34:D34"/>
    <mergeCell ref="B28:D28"/>
    <mergeCell ref="B29:D29"/>
    <mergeCell ref="B30:D30"/>
    <mergeCell ref="B35:D35"/>
    <mergeCell ref="B31:D31"/>
    <mergeCell ref="B32:D32"/>
    <mergeCell ref="B8:F8"/>
    <mergeCell ref="B11:H11"/>
    <mergeCell ref="B15:D15"/>
  </mergeCells>
  <pageMargins left="0" right="0" top="0.51181102362204722" bottom="0.74803149606299213" header="0.31496062992125984" footer="0.31496062992125984"/>
  <pageSetup paperSize="9" scale="65" fitToHeight="0" orientation="portrait" horizontalDpi="180" verticalDpi="180" r:id="rId1"/>
  <headerFooter>
    <oddHeader>&amp;C&amp;P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0" workbookViewId="0">
      <selection activeCell="B16" sqref="B16"/>
    </sheetView>
  </sheetViews>
  <sheetFormatPr defaultRowHeight="15" x14ac:dyDescent="0.25"/>
  <cols>
    <col min="1" max="1" width="4.7109375" customWidth="1"/>
    <col min="2" max="2" width="48.140625" customWidth="1"/>
    <col min="3" max="3" width="19" customWidth="1"/>
    <col min="4" max="4" width="13.85546875" hidden="1" customWidth="1"/>
    <col min="5" max="5" width="12.28515625" customWidth="1"/>
  </cols>
  <sheetData>
    <row r="1" spans="1:6" ht="15.75" x14ac:dyDescent="0.25">
      <c r="A1" s="31"/>
      <c r="B1" s="31"/>
      <c r="C1" s="102" t="s">
        <v>76</v>
      </c>
      <c r="D1" s="102"/>
      <c r="E1" s="31"/>
    </row>
    <row r="2" spans="1:6" ht="15.75" x14ac:dyDescent="0.25">
      <c r="A2" s="31"/>
      <c r="B2" s="31"/>
      <c r="C2" s="61">
        <v>43586</v>
      </c>
      <c r="D2" s="61">
        <v>42767</v>
      </c>
      <c r="E2" s="31"/>
    </row>
    <row r="3" spans="1:6" ht="15.75" x14ac:dyDescent="0.25">
      <c r="A3" s="31"/>
      <c r="B3" s="31"/>
      <c r="C3" s="61"/>
      <c r="D3" s="61"/>
      <c r="E3" s="31"/>
    </row>
    <row r="4" spans="1:6" ht="15.75" x14ac:dyDescent="0.25">
      <c r="A4" s="31"/>
      <c r="B4" s="31"/>
      <c r="C4" s="61"/>
      <c r="D4" s="61"/>
      <c r="E4" s="31"/>
    </row>
    <row r="5" spans="1:6" ht="15.75" x14ac:dyDescent="0.25">
      <c r="A5" s="169" t="s">
        <v>77</v>
      </c>
      <c r="B5" s="169"/>
      <c r="C5" s="169"/>
      <c r="D5" s="169"/>
      <c r="E5" s="31"/>
    </row>
    <row r="6" spans="1:6" ht="15" customHeight="1" x14ac:dyDescent="0.25">
      <c r="A6" s="168" t="s">
        <v>78</v>
      </c>
      <c r="B6" s="168"/>
      <c r="C6" s="168"/>
      <c r="D6" s="168"/>
      <c r="E6" s="168"/>
    </row>
    <row r="7" spans="1:6" ht="30" customHeight="1" x14ac:dyDescent="0.25">
      <c r="A7" s="168"/>
      <c r="B7" s="168"/>
      <c r="C7" s="168"/>
      <c r="D7" s="168"/>
      <c r="E7" s="168"/>
    </row>
    <row r="8" spans="1:6" ht="15.75" x14ac:dyDescent="0.25">
      <c r="A8" s="104"/>
      <c r="B8" s="104"/>
      <c r="C8" s="104"/>
      <c r="D8" s="104"/>
      <c r="E8" s="104"/>
    </row>
    <row r="9" spans="1:6" x14ac:dyDescent="0.25">
      <c r="A9" s="155" t="s">
        <v>0</v>
      </c>
      <c r="B9" s="155" t="s">
        <v>79</v>
      </c>
      <c r="C9" s="155" t="s">
        <v>2</v>
      </c>
      <c r="D9" s="170" t="s">
        <v>69</v>
      </c>
      <c r="E9" s="171"/>
    </row>
    <row r="10" spans="1:6" ht="51" customHeight="1" x14ac:dyDescent="0.25">
      <c r="A10" s="156"/>
      <c r="B10" s="156"/>
      <c r="C10" s="156"/>
      <c r="D10" s="172"/>
      <c r="E10" s="173"/>
    </row>
    <row r="11" spans="1:6" ht="32.25" customHeight="1" x14ac:dyDescent="0.25">
      <c r="A11" s="67">
        <v>1</v>
      </c>
      <c r="B11" s="105" t="s">
        <v>80</v>
      </c>
      <c r="C11" s="105" t="s">
        <v>81</v>
      </c>
      <c r="D11" s="110">
        <v>11100</v>
      </c>
      <c r="E11" s="111">
        <v>1.43</v>
      </c>
      <c r="F11" s="103"/>
    </row>
    <row r="12" spans="1:6" ht="27.75" customHeight="1" x14ac:dyDescent="0.25">
      <c r="A12" s="70">
        <v>2</v>
      </c>
      <c r="B12" s="105" t="s">
        <v>82</v>
      </c>
      <c r="C12" s="105" t="s">
        <v>83</v>
      </c>
      <c r="D12" s="112">
        <v>12000</v>
      </c>
      <c r="E12" s="111">
        <v>1.54</v>
      </c>
      <c r="F12" s="103"/>
    </row>
    <row r="13" spans="1:6" ht="27" customHeight="1" x14ac:dyDescent="0.25">
      <c r="A13" s="67">
        <v>3</v>
      </c>
      <c r="B13" s="105" t="s">
        <v>84</v>
      </c>
      <c r="C13" s="105" t="s">
        <v>83</v>
      </c>
      <c r="D13" s="112">
        <v>11100</v>
      </c>
      <c r="E13" s="111">
        <v>1.49</v>
      </c>
      <c r="F13" s="103"/>
    </row>
    <row r="14" spans="1:6" ht="32.25" customHeight="1" x14ac:dyDescent="0.25">
      <c r="A14" s="67">
        <v>4</v>
      </c>
      <c r="B14" s="105" t="s">
        <v>85</v>
      </c>
      <c r="C14" s="105" t="s">
        <v>86</v>
      </c>
      <c r="D14" s="112">
        <v>12500</v>
      </c>
      <c r="E14" s="111">
        <v>1.68</v>
      </c>
      <c r="F14" s="103"/>
    </row>
    <row r="15" spans="1:6" ht="28.5" customHeight="1" x14ac:dyDescent="0.25">
      <c r="A15" s="67">
        <v>5</v>
      </c>
      <c r="B15" s="105" t="s">
        <v>87</v>
      </c>
      <c r="C15" s="105" t="s">
        <v>86</v>
      </c>
      <c r="D15" s="112">
        <v>5500</v>
      </c>
      <c r="E15" s="111">
        <v>0.91</v>
      </c>
      <c r="F15" s="103"/>
    </row>
    <row r="16" spans="1:6" ht="28.5" customHeight="1" x14ac:dyDescent="0.25">
      <c r="A16" s="67">
        <v>6</v>
      </c>
      <c r="B16" s="105" t="s">
        <v>88</v>
      </c>
      <c r="C16" s="105" t="s">
        <v>83</v>
      </c>
      <c r="D16" s="112">
        <v>35500</v>
      </c>
      <c r="E16" s="113">
        <v>3.96</v>
      </c>
      <c r="F16" s="103"/>
    </row>
    <row r="17" spans="1:6" ht="27" customHeight="1" x14ac:dyDescent="0.25">
      <c r="A17" s="67">
        <v>7</v>
      </c>
      <c r="B17" s="105" t="s">
        <v>89</v>
      </c>
      <c r="C17" s="105" t="s">
        <v>90</v>
      </c>
      <c r="D17" s="112">
        <v>4300</v>
      </c>
      <c r="E17" s="113">
        <v>0.84</v>
      </c>
      <c r="F17" s="103"/>
    </row>
    <row r="18" spans="1:6" ht="39.75" customHeight="1" x14ac:dyDescent="0.25">
      <c r="A18" s="67">
        <v>8</v>
      </c>
      <c r="B18" s="105" t="s">
        <v>174</v>
      </c>
      <c r="C18" s="105" t="s">
        <v>83</v>
      </c>
      <c r="D18" s="112">
        <v>12000</v>
      </c>
      <c r="E18" s="113">
        <v>2</v>
      </c>
      <c r="F18" s="103"/>
    </row>
    <row r="19" spans="1:6" ht="33" customHeight="1" x14ac:dyDescent="0.25">
      <c r="A19" s="106">
        <v>9</v>
      </c>
      <c r="B19" s="114" t="s">
        <v>91</v>
      </c>
      <c r="C19" s="114" t="s">
        <v>92</v>
      </c>
      <c r="D19" s="115">
        <v>15000</v>
      </c>
      <c r="E19" s="113">
        <v>1.79</v>
      </c>
    </row>
    <row r="20" spans="1:6" ht="27.75" customHeight="1" x14ac:dyDescent="0.25">
      <c r="A20" s="106">
        <v>10</v>
      </c>
      <c r="B20" s="114" t="s">
        <v>93</v>
      </c>
      <c r="C20" s="114" t="s">
        <v>92</v>
      </c>
      <c r="D20" s="115">
        <v>15000</v>
      </c>
      <c r="E20" s="113">
        <v>1.8</v>
      </c>
    </row>
    <row r="21" spans="1:6" ht="27" customHeight="1" x14ac:dyDescent="0.25">
      <c r="A21" s="106">
        <v>11</v>
      </c>
      <c r="B21" s="114" t="s">
        <v>94</v>
      </c>
      <c r="C21" s="114" t="s">
        <v>92</v>
      </c>
      <c r="D21" s="115">
        <v>15000</v>
      </c>
      <c r="E21" s="113">
        <v>1.79</v>
      </c>
    </row>
    <row r="22" spans="1:6" ht="26.25" customHeight="1" x14ac:dyDescent="0.25">
      <c r="A22" s="106">
        <v>12</v>
      </c>
      <c r="B22" s="114" t="s">
        <v>95</v>
      </c>
      <c r="C22" s="114" t="s">
        <v>92</v>
      </c>
      <c r="D22" s="115">
        <v>15000</v>
      </c>
      <c r="E22" s="113">
        <v>1.79</v>
      </c>
    </row>
    <row r="23" spans="1:6" ht="24" customHeight="1" x14ac:dyDescent="0.25">
      <c r="A23" s="106">
        <v>13</v>
      </c>
      <c r="B23" s="114" t="s">
        <v>96</v>
      </c>
      <c r="C23" s="114" t="s">
        <v>97</v>
      </c>
      <c r="D23" s="115">
        <v>30000</v>
      </c>
      <c r="E23" s="113">
        <v>3.59</v>
      </c>
    </row>
    <row r="24" spans="1:6" ht="33.75" customHeight="1" x14ac:dyDescent="0.25">
      <c r="A24" s="107">
        <v>14</v>
      </c>
      <c r="B24" s="105" t="s">
        <v>98</v>
      </c>
      <c r="C24" s="116" t="s">
        <v>99</v>
      </c>
      <c r="D24" s="116"/>
      <c r="E24" s="117">
        <v>1.5</v>
      </c>
    </row>
    <row r="25" spans="1:6" ht="22.5" customHeight="1" x14ac:dyDescent="0.25">
      <c r="A25" s="108">
        <v>15</v>
      </c>
      <c r="B25" s="116" t="s">
        <v>100</v>
      </c>
      <c r="C25" s="116" t="s">
        <v>3</v>
      </c>
      <c r="D25" s="116"/>
      <c r="E25" s="118">
        <f>E11+E12+E13+E14+E15</f>
        <v>7.05</v>
      </c>
    </row>
    <row r="26" spans="1:6" ht="39" customHeight="1" x14ac:dyDescent="0.25">
      <c r="A26" s="107">
        <v>16</v>
      </c>
      <c r="B26" s="105" t="s">
        <v>101</v>
      </c>
      <c r="C26" s="116" t="s">
        <v>102</v>
      </c>
      <c r="D26" s="116"/>
      <c r="E26" s="119">
        <v>0.55000000000000004</v>
      </c>
    </row>
    <row r="27" spans="1:6" ht="15.75" x14ac:dyDescent="0.25">
      <c r="A27" s="104"/>
      <c r="B27" s="104"/>
      <c r="C27" s="104"/>
      <c r="D27" s="104"/>
      <c r="E27" s="104"/>
    </row>
    <row r="28" spans="1:6" ht="15.75" x14ac:dyDescent="0.25">
      <c r="A28" s="104"/>
      <c r="B28" s="104"/>
      <c r="C28" s="104"/>
      <c r="D28" s="104"/>
      <c r="E28" s="104"/>
    </row>
    <row r="29" spans="1:6" ht="15.75" x14ac:dyDescent="0.25">
      <c r="A29" s="104"/>
      <c r="B29" s="104"/>
      <c r="C29" s="104"/>
      <c r="D29" s="104"/>
      <c r="E29" s="104"/>
    </row>
    <row r="30" spans="1:6" ht="15.75" x14ac:dyDescent="0.25">
      <c r="A30" s="167" t="s">
        <v>103</v>
      </c>
      <c r="B30" s="167"/>
      <c r="C30" s="167"/>
      <c r="D30" s="167"/>
      <c r="E30" s="109"/>
    </row>
    <row r="31" spans="1:6" x14ac:dyDescent="0.25">
      <c r="A31" s="15"/>
      <c r="B31" s="15"/>
      <c r="C31" s="15"/>
      <c r="D31" s="15"/>
      <c r="E31" s="15"/>
    </row>
    <row r="32" spans="1:6" x14ac:dyDescent="0.25">
      <c r="A32" s="15"/>
      <c r="B32" s="15"/>
      <c r="C32" s="15"/>
      <c r="D32" s="15"/>
      <c r="E32" s="15"/>
    </row>
    <row r="33" spans="1:5" x14ac:dyDescent="0.25">
      <c r="A33" s="15"/>
      <c r="B33" s="15"/>
      <c r="C33" s="15"/>
      <c r="D33" s="15"/>
      <c r="E33" s="15"/>
    </row>
  </sheetData>
  <mergeCells count="7">
    <mergeCell ref="A30:D30"/>
    <mergeCell ref="A6:E7"/>
    <mergeCell ref="A5:D5"/>
    <mergeCell ref="A9:A10"/>
    <mergeCell ref="B9:B10"/>
    <mergeCell ref="C9:C10"/>
    <mergeCell ref="D9:E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33" sqref="B33:E33"/>
    </sheetView>
  </sheetViews>
  <sheetFormatPr defaultRowHeight="15" x14ac:dyDescent="0.25"/>
  <cols>
    <col min="1" max="1" width="9.140625" customWidth="1"/>
    <col min="2" max="2" width="55.5703125" customWidth="1"/>
    <col min="3" max="3" width="16.28515625" customWidth="1"/>
    <col min="4" max="4" width="12.5703125" customWidth="1"/>
  </cols>
  <sheetData>
    <row r="1" spans="1:5" x14ac:dyDescent="0.25">
      <c r="A1" s="60" t="s">
        <v>104</v>
      </c>
      <c r="B1" s="60"/>
      <c r="C1" s="1" t="s">
        <v>105</v>
      </c>
      <c r="D1" s="1"/>
      <c r="E1" s="60"/>
    </row>
    <row r="2" spans="1:5" x14ac:dyDescent="0.25">
      <c r="A2" s="60"/>
      <c r="B2" s="60"/>
      <c r="C2" s="1" t="s">
        <v>106</v>
      </c>
      <c r="D2" s="1"/>
      <c r="E2" s="60"/>
    </row>
    <row r="3" spans="1:5" x14ac:dyDescent="0.25">
      <c r="A3" s="60"/>
      <c r="B3" s="60"/>
      <c r="C3" s="1" t="s">
        <v>76</v>
      </c>
      <c r="D3" s="1"/>
      <c r="E3" s="64"/>
    </row>
    <row r="4" spans="1:5" x14ac:dyDescent="0.25">
      <c r="A4" s="60"/>
      <c r="B4" s="60"/>
      <c r="C4" s="62"/>
      <c r="D4" s="62">
        <v>43586</v>
      </c>
      <c r="E4" s="65"/>
    </row>
    <row r="5" spans="1:5" x14ac:dyDescent="0.25">
      <c r="A5" s="60"/>
      <c r="B5" s="60"/>
      <c r="C5" s="62"/>
      <c r="D5" s="62"/>
      <c r="E5" s="65"/>
    </row>
    <row r="6" spans="1:5" ht="18.75" x14ac:dyDescent="0.3">
      <c r="A6" s="175" t="s">
        <v>77</v>
      </c>
      <c r="B6" s="175"/>
      <c r="C6" s="175"/>
      <c r="D6" s="175"/>
      <c r="E6" s="65"/>
    </row>
    <row r="7" spans="1:5" x14ac:dyDescent="0.25">
      <c r="A7" s="176" t="s">
        <v>107</v>
      </c>
      <c r="B7" s="176"/>
      <c r="C7" s="176"/>
      <c r="D7" s="176"/>
      <c r="E7" s="65"/>
    </row>
    <row r="8" spans="1:5" ht="28.5" customHeight="1" x14ac:dyDescent="0.25">
      <c r="A8" s="176"/>
      <c r="B8" s="176"/>
      <c r="C8" s="176"/>
      <c r="D8" s="176"/>
      <c r="E8" s="65"/>
    </row>
    <row r="9" spans="1:5" x14ac:dyDescent="0.25">
      <c r="A9" s="15"/>
      <c r="B9" s="15"/>
      <c r="C9" s="15"/>
      <c r="D9" s="15"/>
      <c r="E9" s="15"/>
    </row>
    <row r="10" spans="1:5" x14ac:dyDescent="0.25">
      <c r="A10" s="155" t="s">
        <v>0</v>
      </c>
      <c r="B10" s="155" t="s">
        <v>1</v>
      </c>
      <c r="C10" s="155" t="s">
        <v>2</v>
      </c>
      <c r="D10" s="155" t="s">
        <v>69</v>
      </c>
      <c r="E10" s="66"/>
    </row>
    <row r="11" spans="1:5" x14ac:dyDescent="0.25">
      <c r="A11" s="156"/>
      <c r="B11" s="156"/>
      <c r="C11" s="156"/>
      <c r="D11" s="156"/>
      <c r="E11" s="66"/>
    </row>
    <row r="12" spans="1:5" ht="36.75" customHeight="1" x14ac:dyDescent="0.25">
      <c r="A12" s="67">
        <v>1</v>
      </c>
      <c r="B12" s="68" t="s">
        <v>108</v>
      </c>
      <c r="C12" s="67" t="s">
        <v>109</v>
      </c>
      <c r="D12" s="69">
        <v>0.36</v>
      </c>
      <c r="E12" s="66"/>
    </row>
    <row r="13" spans="1:5" ht="26.25" customHeight="1" x14ac:dyDescent="0.25">
      <c r="A13" s="70">
        <v>2</v>
      </c>
      <c r="B13" s="68" t="s">
        <v>110</v>
      </c>
      <c r="C13" s="67" t="s">
        <v>109</v>
      </c>
      <c r="D13" s="69">
        <v>0.36</v>
      </c>
      <c r="E13" s="15"/>
    </row>
    <row r="14" spans="1:5" ht="35.25" customHeight="1" x14ac:dyDescent="0.25">
      <c r="A14" s="67">
        <v>3</v>
      </c>
      <c r="B14" s="68" t="s">
        <v>111</v>
      </c>
      <c r="C14" s="67" t="s">
        <v>109</v>
      </c>
      <c r="D14" s="71">
        <v>0.6</v>
      </c>
      <c r="E14" s="15"/>
    </row>
    <row r="15" spans="1:5" ht="39" customHeight="1" x14ac:dyDescent="0.25">
      <c r="A15" s="70">
        <v>4</v>
      </c>
      <c r="B15" s="68" t="s">
        <v>112</v>
      </c>
      <c r="C15" s="67" t="s">
        <v>109</v>
      </c>
      <c r="D15" s="71">
        <v>0.32</v>
      </c>
      <c r="E15" s="66"/>
    </row>
    <row r="16" spans="1:5" ht="40.5" customHeight="1" x14ac:dyDescent="0.25">
      <c r="A16" s="67">
        <v>5</v>
      </c>
      <c r="B16" s="68" t="s">
        <v>113</v>
      </c>
      <c r="C16" s="67" t="s">
        <v>109</v>
      </c>
      <c r="D16" s="71">
        <v>0.32</v>
      </c>
      <c r="E16" s="66"/>
    </row>
    <row r="17" spans="1:5" ht="37.5" customHeight="1" x14ac:dyDescent="0.25">
      <c r="A17" s="70">
        <v>6</v>
      </c>
      <c r="B17" s="68" t="s">
        <v>114</v>
      </c>
      <c r="C17" s="67" t="s">
        <v>109</v>
      </c>
      <c r="D17" s="71">
        <v>0.38</v>
      </c>
      <c r="E17" s="15"/>
    </row>
    <row r="18" spans="1:5" ht="40.5" customHeight="1" x14ac:dyDescent="0.25">
      <c r="A18" s="67">
        <v>7</v>
      </c>
      <c r="B18" s="68" t="s">
        <v>115</v>
      </c>
      <c r="C18" s="67" t="s">
        <v>109</v>
      </c>
      <c r="D18" s="71">
        <v>0.38</v>
      </c>
      <c r="E18" s="15"/>
    </row>
    <row r="19" spans="1:5" ht="39" customHeight="1" x14ac:dyDescent="0.25">
      <c r="A19" s="70">
        <v>8</v>
      </c>
      <c r="B19" s="68" t="s">
        <v>116</v>
      </c>
      <c r="C19" s="67" t="s">
        <v>117</v>
      </c>
      <c r="D19" s="71">
        <v>0.42</v>
      </c>
      <c r="E19" s="15"/>
    </row>
    <row r="20" spans="1:5" ht="36.75" customHeight="1" x14ac:dyDescent="0.25">
      <c r="A20" s="67">
        <v>9</v>
      </c>
      <c r="B20" s="68" t="s">
        <v>118</v>
      </c>
      <c r="C20" s="67" t="s">
        <v>109</v>
      </c>
      <c r="D20" s="71">
        <v>0.42</v>
      </c>
      <c r="E20" s="15"/>
    </row>
    <row r="21" spans="1:5" ht="37.5" customHeight="1" x14ac:dyDescent="0.25">
      <c r="A21" s="70">
        <v>10</v>
      </c>
      <c r="B21" s="68" t="s">
        <v>119</v>
      </c>
      <c r="C21" s="67" t="s">
        <v>109</v>
      </c>
      <c r="D21" s="71">
        <v>0.42</v>
      </c>
      <c r="E21" s="15"/>
    </row>
    <row r="22" spans="1:5" ht="27.75" customHeight="1" x14ac:dyDescent="0.25">
      <c r="A22" s="67">
        <v>11</v>
      </c>
      <c r="B22" s="68" t="s">
        <v>120</v>
      </c>
      <c r="C22" s="67" t="s">
        <v>121</v>
      </c>
      <c r="D22" s="71">
        <v>0.3</v>
      </c>
      <c r="E22" s="15"/>
    </row>
    <row r="23" spans="1:5" ht="23.25" customHeight="1" x14ac:dyDescent="0.25">
      <c r="A23" s="70">
        <v>12</v>
      </c>
      <c r="B23" s="68" t="s">
        <v>122</v>
      </c>
      <c r="C23" s="67" t="s">
        <v>121</v>
      </c>
      <c r="D23" s="71">
        <v>0.3</v>
      </c>
      <c r="E23" s="15"/>
    </row>
    <row r="24" spans="1:5" ht="27" customHeight="1" x14ac:dyDescent="0.25">
      <c r="A24" s="67">
        <v>13</v>
      </c>
      <c r="B24" s="68" t="s">
        <v>123</v>
      </c>
      <c r="C24" s="67" t="s">
        <v>121</v>
      </c>
      <c r="D24" s="71">
        <v>0.3</v>
      </c>
      <c r="E24" s="15"/>
    </row>
    <row r="25" spans="1:5" ht="30" customHeight="1" x14ac:dyDescent="0.25">
      <c r="A25" s="70">
        <v>14</v>
      </c>
      <c r="B25" s="68" t="s">
        <v>124</v>
      </c>
      <c r="C25" s="67" t="s">
        <v>121</v>
      </c>
      <c r="D25" s="71">
        <v>0.3</v>
      </c>
      <c r="E25" s="15"/>
    </row>
    <row r="26" spans="1:5" ht="31.5" customHeight="1" x14ac:dyDescent="0.25">
      <c r="A26" s="67">
        <v>15</v>
      </c>
      <c r="B26" s="68" t="s">
        <v>125</v>
      </c>
      <c r="C26" s="67" t="s">
        <v>121</v>
      </c>
      <c r="D26" s="71">
        <v>0.3</v>
      </c>
      <c r="E26" s="15"/>
    </row>
    <row r="27" spans="1:5" ht="28.5" customHeight="1" x14ac:dyDescent="0.25">
      <c r="A27" s="70">
        <v>16</v>
      </c>
      <c r="B27" s="68" t="s">
        <v>126</v>
      </c>
      <c r="C27" s="67" t="s">
        <v>121</v>
      </c>
      <c r="D27" s="71">
        <v>0.3</v>
      </c>
      <c r="E27" s="15"/>
    </row>
    <row r="28" spans="1:5" ht="31.5" customHeight="1" x14ac:dyDescent="0.25">
      <c r="A28" s="67">
        <v>17</v>
      </c>
      <c r="B28" s="68" t="s">
        <v>127</v>
      </c>
      <c r="C28" s="67" t="s">
        <v>109</v>
      </c>
      <c r="D28" s="71">
        <v>0.5</v>
      </c>
      <c r="E28" s="15"/>
    </row>
    <row r="29" spans="1:5" ht="35.25" customHeight="1" x14ac:dyDescent="0.25">
      <c r="A29" s="67">
        <v>18</v>
      </c>
      <c r="B29" s="68" t="s">
        <v>128</v>
      </c>
      <c r="C29" s="67" t="s">
        <v>109</v>
      </c>
      <c r="D29" s="71">
        <v>1</v>
      </c>
      <c r="E29" s="15"/>
    </row>
    <row r="30" spans="1:5" ht="35.25" customHeight="1" x14ac:dyDescent="0.25">
      <c r="A30" s="67">
        <v>19</v>
      </c>
      <c r="B30" s="68" t="s">
        <v>129</v>
      </c>
      <c r="C30" s="67" t="s">
        <v>109</v>
      </c>
      <c r="D30" s="72">
        <v>1</v>
      </c>
      <c r="E30" s="15"/>
    </row>
    <row r="31" spans="1:5" ht="15.75" x14ac:dyDescent="0.25">
      <c r="A31" s="14"/>
      <c r="B31" s="73"/>
      <c r="C31" s="14"/>
      <c r="D31" s="14"/>
      <c r="E31" s="15"/>
    </row>
    <row r="32" spans="1:5" ht="15.75" x14ac:dyDescent="0.25">
      <c r="A32" s="14"/>
      <c r="B32" s="73"/>
      <c r="C32" s="14"/>
      <c r="D32" s="14"/>
      <c r="E32" s="15"/>
    </row>
    <row r="33" spans="1:5" x14ac:dyDescent="0.25">
      <c r="A33" s="15"/>
      <c r="B33" s="174" t="s">
        <v>130</v>
      </c>
      <c r="C33" s="174"/>
      <c r="D33" s="174"/>
      <c r="E33" s="174"/>
    </row>
    <row r="34" spans="1:5" x14ac:dyDescent="0.25">
      <c r="A34" s="174"/>
      <c r="B34" s="174"/>
      <c r="C34" s="174"/>
      <c r="D34" s="174"/>
      <c r="E34" s="63"/>
    </row>
    <row r="35" spans="1:5" x14ac:dyDescent="0.25">
      <c r="A35" s="15"/>
      <c r="B35" s="15"/>
      <c r="C35" s="15"/>
      <c r="D35" s="15"/>
      <c r="E35" s="15"/>
    </row>
    <row r="36" spans="1:5" x14ac:dyDescent="0.25">
      <c r="A36" s="15"/>
      <c r="B36" s="15"/>
      <c r="C36" s="15"/>
      <c r="D36" s="15"/>
      <c r="E36" s="15"/>
    </row>
  </sheetData>
  <mergeCells count="8">
    <mergeCell ref="B33:E33"/>
    <mergeCell ref="A34:D34"/>
    <mergeCell ref="A6:D6"/>
    <mergeCell ref="A7:D8"/>
    <mergeCell ref="A10:A11"/>
    <mergeCell ref="B10:B11"/>
    <mergeCell ref="C10:C11"/>
    <mergeCell ref="D10:D11"/>
  </mergeCells>
  <pageMargins left="0.11811023622047245" right="0.11811023622047245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3"/>
  <sheetViews>
    <sheetView tabSelected="1" topLeftCell="A22" workbookViewId="0">
      <selection activeCell="K31" sqref="K31"/>
    </sheetView>
  </sheetViews>
  <sheetFormatPr defaultRowHeight="15" x14ac:dyDescent="0.25"/>
  <cols>
    <col min="2" max="2" width="32.5703125" customWidth="1"/>
    <col min="4" max="4" width="15.140625" customWidth="1"/>
    <col min="6" max="6" width="15.42578125" customWidth="1"/>
    <col min="7" max="7" width="0" hidden="1" customWidth="1"/>
    <col min="8" max="8" width="14.5703125" hidden="1" customWidth="1"/>
    <col min="9" max="9" width="14.5703125" customWidth="1"/>
  </cols>
  <sheetData>
    <row r="1" spans="1:9" ht="15.75" x14ac:dyDescent="0.25">
      <c r="A1" s="31"/>
      <c r="B1" s="31"/>
      <c r="C1" s="31"/>
      <c r="D1" s="31"/>
      <c r="E1" s="31"/>
      <c r="F1" s="31"/>
      <c r="G1" s="74"/>
      <c r="H1" s="74"/>
      <c r="I1" s="31"/>
    </row>
    <row r="2" spans="1:9" ht="15.75" x14ac:dyDescent="0.25">
      <c r="A2" s="31"/>
      <c r="B2" s="31"/>
      <c r="C2" s="31"/>
      <c r="D2" s="189" t="s">
        <v>131</v>
      </c>
      <c r="E2" s="189"/>
      <c r="F2" s="189"/>
      <c r="G2" s="189"/>
      <c r="H2" s="189"/>
      <c r="I2" s="189"/>
    </row>
    <row r="3" spans="1:9" ht="15.75" x14ac:dyDescent="0.25">
      <c r="A3" s="31"/>
      <c r="B3" s="31"/>
      <c r="C3" s="31"/>
      <c r="D3" s="59" t="s">
        <v>132</v>
      </c>
      <c r="E3" s="59"/>
      <c r="F3" s="59"/>
      <c r="G3" s="75"/>
      <c r="H3" s="75"/>
      <c r="I3" s="59"/>
    </row>
    <row r="4" spans="1:9" ht="15.75" x14ac:dyDescent="0.25">
      <c r="A4" s="31"/>
      <c r="B4" s="31"/>
      <c r="C4" s="31"/>
      <c r="D4" s="190" t="s">
        <v>133</v>
      </c>
      <c r="E4" s="190"/>
      <c r="F4" s="190"/>
      <c r="G4" s="190"/>
      <c r="H4" s="190"/>
      <c r="I4" s="190"/>
    </row>
    <row r="5" spans="1:9" ht="15.75" x14ac:dyDescent="0.25">
      <c r="A5" s="31"/>
      <c r="B5" s="31"/>
      <c r="C5" s="31"/>
      <c r="D5" s="76">
        <v>43709</v>
      </c>
      <c r="E5" s="31"/>
      <c r="F5" s="31"/>
      <c r="G5" s="74"/>
      <c r="H5" s="74"/>
      <c r="I5" s="31"/>
    </row>
    <row r="6" spans="1:9" ht="15.75" x14ac:dyDescent="0.25">
      <c r="A6" s="31"/>
      <c r="B6" s="31"/>
      <c r="C6" s="31"/>
      <c r="D6" s="77"/>
      <c r="E6" s="31"/>
      <c r="F6" s="31"/>
      <c r="G6" s="74"/>
      <c r="H6" s="74"/>
      <c r="I6" s="31"/>
    </row>
    <row r="7" spans="1:9" ht="15.75" x14ac:dyDescent="0.25">
      <c r="A7" s="31"/>
      <c r="B7" s="31" t="s">
        <v>134</v>
      </c>
      <c r="C7" s="31"/>
      <c r="D7" s="77"/>
      <c r="E7" s="31"/>
      <c r="F7" s="31"/>
      <c r="G7" s="74"/>
      <c r="H7" s="74"/>
      <c r="I7" s="31"/>
    </row>
    <row r="8" spans="1:9" ht="15.75" x14ac:dyDescent="0.25">
      <c r="A8" s="31"/>
      <c r="B8" s="31"/>
      <c r="C8" s="31"/>
      <c r="D8" s="77"/>
      <c r="E8" s="31"/>
      <c r="F8" s="31"/>
      <c r="G8" s="74"/>
      <c r="H8" s="74"/>
      <c r="I8" s="31"/>
    </row>
    <row r="9" spans="1:9" ht="18.75" x14ac:dyDescent="0.3">
      <c r="A9" s="78"/>
      <c r="B9" s="191" t="s">
        <v>135</v>
      </c>
      <c r="C9" s="191"/>
      <c r="D9" s="191"/>
      <c r="E9" s="191"/>
      <c r="F9" s="191"/>
      <c r="G9" s="191"/>
      <c r="H9" s="191"/>
      <c r="I9" s="191"/>
    </row>
    <row r="10" spans="1:9" ht="18.75" x14ac:dyDescent="0.25">
      <c r="A10" s="78"/>
      <c r="B10" s="134" t="s">
        <v>136</v>
      </c>
      <c r="C10" s="134"/>
      <c r="D10" s="134"/>
      <c r="E10" s="134"/>
      <c r="F10" s="134"/>
      <c r="G10" s="134"/>
      <c r="H10" s="134"/>
      <c r="I10" s="134"/>
    </row>
    <row r="11" spans="1:9" ht="16.5" thickBot="1" x14ac:dyDescent="0.3">
      <c r="A11" s="60"/>
      <c r="B11" s="60"/>
      <c r="C11" s="60"/>
      <c r="D11" s="60"/>
      <c r="E11" s="60"/>
      <c r="F11" s="60"/>
      <c r="G11" s="79"/>
      <c r="H11" s="79"/>
      <c r="I11" s="31"/>
    </row>
    <row r="12" spans="1:9" ht="49.5" x14ac:dyDescent="0.25">
      <c r="A12" s="192" t="s">
        <v>137</v>
      </c>
      <c r="B12" s="194" t="s">
        <v>138</v>
      </c>
      <c r="C12" s="196" t="s">
        <v>139</v>
      </c>
      <c r="D12" s="194" t="s">
        <v>140</v>
      </c>
      <c r="E12" s="196" t="s">
        <v>141</v>
      </c>
      <c r="F12" s="196" t="s">
        <v>142</v>
      </c>
      <c r="G12" s="198" t="s">
        <v>143</v>
      </c>
      <c r="H12" s="80" t="s">
        <v>144</v>
      </c>
      <c r="I12" s="200" t="s">
        <v>145</v>
      </c>
    </row>
    <row r="13" spans="1:9" x14ac:dyDescent="0.25">
      <c r="A13" s="193"/>
      <c r="B13" s="195"/>
      <c r="C13" s="197"/>
      <c r="D13" s="195"/>
      <c r="E13" s="197"/>
      <c r="F13" s="197"/>
      <c r="G13" s="199"/>
      <c r="H13" s="81"/>
      <c r="I13" s="195"/>
    </row>
    <row r="14" spans="1:9" x14ac:dyDescent="0.25">
      <c r="A14" s="82"/>
      <c r="B14" s="177" t="s">
        <v>146</v>
      </c>
      <c r="C14" s="178"/>
      <c r="D14" s="178"/>
      <c r="E14" s="178"/>
      <c r="F14" s="178"/>
      <c r="G14" s="178"/>
      <c r="H14" s="178"/>
      <c r="I14" s="179"/>
    </row>
    <row r="15" spans="1:9" ht="19.5" customHeight="1" x14ac:dyDescent="0.25">
      <c r="A15" s="180">
        <v>1</v>
      </c>
      <c r="B15" s="182" t="s">
        <v>147</v>
      </c>
      <c r="C15" s="183"/>
      <c r="D15" s="183"/>
      <c r="E15" s="183"/>
      <c r="F15" s="183"/>
      <c r="G15" s="183"/>
      <c r="H15" s="183"/>
      <c r="I15" s="184"/>
    </row>
    <row r="16" spans="1:9" ht="21" customHeight="1" x14ac:dyDescent="0.25">
      <c r="A16" s="181"/>
      <c r="B16" s="83" t="s">
        <v>148</v>
      </c>
      <c r="C16" s="84">
        <v>5.28</v>
      </c>
      <c r="D16" s="85" t="s">
        <v>149</v>
      </c>
      <c r="E16" s="85">
        <v>0.28000000000000003</v>
      </c>
      <c r="F16" s="86">
        <f t="shared" ref="F16:F37" si="0">C16*E16</f>
        <v>1.4784000000000002</v>
      </c>
      <c r="G16" s="87">
        <f>F16*20%</f>
        <v>0.29568000000000005</v>
      </c>
      <c r="H16" s="88"/>
      <c r="I16" s="89">
        <f>F16+G16</f>
        <v>1.7740800000000001</v>
      </c>
    </row>
    <row r="17" spans="1:9" ht="21" customHeight="1" x14ac:dyDescent="0.25">
      <c r="A17" s="181"/>
      <c r="B17" s="83" t="s">
        <v>150</v>
      </c>
      <c r="C17" s="84">
        <v>5.28</v>
      </c>
      <c r="D17" s="85" t="s">
        <v>149</v>
      </c>
      <c r="E17" s="85">
        <v>0.55000000000000004</v>
      </c>
      <c r="F17" s="86">
        <f t="shared" si="0"/>
        <v>2.9040000000000004</v>
      </c>
      <c r="G17" s="87">
        <f>F17*20%</f>
        <v>0.58080000000000009</v>
      </c>
      <c r="H17" s="88">
        <v>0</v>
      </c>
      <c r="I17" s="89">
        <f t="shared" ref="I17:I37" si="1">F17+G17</f>
        <v>3.4848000000000003</v>
      </c>
    </row>
    <row r="18" spans="1:9" ht="23.25" customHeight="1" x14ac:dyDescent="0.25">
      <c r="A18" s="181"/>
      <c r="B18" s="83" t="s">
        <v>151</v>
      </c>
      <c r="C18" s="84">
        <v>5.28</v>
      </c>
      <c r="D18" s="85" t="s">
        <v>149</v>
      </c>
      <c r="E18" s="85">
        <v>0.33</v>
      </c>
      <c r="F18" s="86">
        <f t="shared" si="0"/>
        <v>1.7424000000000002</v>
      </c>
      <c r="G18" s="87">
        <f t="shared" ref="G18:G26" si="2">F18*20%</f>
        <v>0.34848000000000007</v>
      </c>
      <c r="H18" s="88">
        <v>0</v>
      </c>
      <c r="I18" s="89">
        <f t="shared" si="1"/>
        <v>2.0908800000000003</v>
      </c>
    </row>
    <row r="19" spans="1:9" ht="21" customHeight="1" x14ac:dyDescent="0.25">
      <c r="A19" s="181"/>
      <c r="B19" s="83" t="s">
        <v>152</v>
      </c>
      <c r="C19" s="84">
        <v>5.28</v>
      </c>
      <c r="D19" s="85" t="s">
        <v>149</v>
      </c>
      <c r="E19" s="85">
        <v>0.5</v>
      </c>
      <c r="F19" s="86">
        <f t="shared" si="0"/>
        <v>2.64</v>
      </c>
      <c r="G19" s="87">
        <f t="shared" si="2"/>
        <v>0.52800000000000002</v>
      </c>
      <c r="H19" s="88">
        <v>0</v>
      </c>
      <c r="I19" s="89">
        <f t="shared" si="1"/>
        <v>3.1680000000000001</v>
      </c>
    </row>
    <row r="20" spans="1:9" ht="21.75" customHeight="1" x14ac:dyDescent="0.25">
      <c r="A20" s="181"/>
      <c r="B20" s="83" t="s">
        <v>153</v>
      </c>
      <c r="C20" s="84">
        <v>5.28</v>
      </c>
      <c r="D20" s="85" t="s">
        <v>149</v>
      </c>
      <c r="E20" s="85">
        <v>0.83</v>
      </c>
      <c r="F20" s="86">
        <f t="shared" si="0"/>
        <v>4.3823999999999996</v>
      </c>
      <c r="G20" s="87">
        <f t="shared" si="2"/>
        <v>0.87647999999999993</v>
      </c>
      <c r="H20" s="88">
        <v>0</v>
      </c>
      <c r="I20" s="89">
        <f t="shared" si="1"/>
        <v>5.2588799999999996</v>
      </c>
    </row>
    <row r="21" spans="1:9" ht="17.25" customHeight="1" x14ac:dyDescent="0.25">
      <c r="A21" s="181"/>
      <c r="B21" s="83" t="s">
        <v>154</v>
      </c>
      <c r="C21" s="84">
        <v>5.28</v>
      </c>
      <c r="D21" s="85" t="s">
        <v>149</v>
      </c>
      <c r="E21" s="85">
        <v>0.12</v>
      </c>
      <c r="F21" s="86">
        <f t="shared" si="0"/>
        <v>0.63360000000000005</v>
      </c>
      <c r="G21" s="87">
        <f t="shared" si="2"/>
        <v>0.12672000000000003</v>
      </c>
      <c r="H21" s="88">
        <v>0</v>
      </c>
      <c r="I21" s="89">
        <f t="shared" si="1"/>
        <v>0.76032000000000011</v>
      </c>
    </row>
    <row r="22" spans="1:9" ht="32.25" customHeight="1" x14ac:dyDescent="0.25">
      <c r="A22" s="181"/>
      <c r="B22" s="83" t="s">
        <v>155</v>
      </c>
      <c r="C22" s="84">
        <v>5.28</v>
      </c>
      <c r="D22" s="85" t="s">
        <v>149</v>
      </c>
      <c r="E22" s="85">
        <v>0.05</v>
      </c>
      <c r="F22" s="86">
        <f t="shared" si="0"/>
        <v>0.26400000000000001</v>
      </c>
      <c r="G22" s="87">
        <f t="shared" si="2"/>
        <v>5.2800000000000007E-2</v>
      </c>
      <c r="H22" s="88">
        <v>0</v>
      </c>
      <c r="I22" s="89">
        <f t="shared" si="1"/>
        <v>0.31680000000000003</v>
      </c>
    </row>
    <row r="23" spans="1:9" ht="21.75" customHeight="1" x14ac:dyDescent="0.25">
      <c r="A23" s="181"/>
      <c r="B23" s="83" t="s">
        <v>156</v>
      </c>
      <c r="C23" s="84">
        <v>5.28</v>
      </c>
      <c r="D23" s="85" t="s">
        <v>54</v>
      </c>
      <c r="E23" s="85">
        <v>1.25</v>
      </c>
      <c r="F23" s="86">
        <f>C23*E23</f>
        <v>6.6000000000000005</v>
      </c>
      <c r="G23" s="87">
        <f t="shared" si="2"/>
        <v>1.3200000000000003</v>
      </c>
      <c r="H23" s="88"/>
      <c r="I23" s="89">
        <f t="shared" si="1"/>
        <v>7.9200000000000008</v>
      </c>
    </row>
    <row r="24" spans="1:9" ht="19.5" customHeight="1" x14ac:dyDescent="0.25">
      <c r="A24" s="181"/>
      <c r="B24" s="83" t="s">
        <v>157</v>
      </c>
      <c r="C24" s="84">
        <v>5.28</v>
      </c>
      <c r="D24" s="85" t="s">
        <v>54</v>
      </c>
      <c r="E24" s="85">
        <v>0.2</v>
      </c>
      <c r="F24" s="86">
        <f>C24*E24</f>
        <v>1.056</v>
      </c>
      <c r="G24" s="87">
        <f t="shared" si="2"/>
        <v>0.21120000000000003</v>
      </c>
      <c r="H24" s="88"/>
      <c r="I24" s="89">
        <f t="shared" si="1"/>
        <v>1.2672000000000001</v>
      </c>
    </row>
    <row r="25" spans="1:9" ht="18.75" customHeight="1" x14ac:dyDescent="0.25">
      <c r="A25" s="181"/>
      <c r="B25" s="83" t="s">
        <v>158</v>
      </c>
      <c r="C25" s="84">
        <v>5.28</v>
      </c>
      <c r="D25" s="85" t="s">
        <v>54</v>
      </c>
      <c r="E25" s="85">
        <v>0.12</v>
      </c>
      <c r="F25" s="86">
        <f>C25*E25</f>
        <v>0.63360000000000005</v>
      </c>
      <c r="G25" s="87">
        <f t="shared" si="2"/>
        <v>0.12672000000000003</v>
      </c>
      <c r="H25" s="88"/>
      <c r="I25" s="89">
        <f t="shared" si="1"/>
        <v>0.76032000000000011</v>
      </c>
    </row>
    <row r="26" spans="1:9" ht="21" customHeight="1" x14ac:dyDescent="0.25">
      <c r="A26" s="181"/>
      <c r="B26" s="83" t="s">
        <v>159</v>
      </c>
      <c r="C26" s="84">
        <v>5.28</v>
      </c>
      <c r="D26" s="85" t="s">
        <v>54</v>
      </c>
      <c r="E26" s="85">
        <v>0.05</v>
      </c>
      <c r="F26" s="86">
        <f>C26*E26</f>
        <v>0.26400000000000001</v>
      </c>
      <c r="G26" s="87">
        <f t="shared" si="2"/>
        <v>5.2800000000000007E-2</v>
      </c>
      <c r="H26" s="88"/>
      <c r="I26" s="89">
        <f t="shared" si="1"/>
        <v>0.31680000000000003</v>
      </c>
    </row>
    <row r="27" spans="1:9" x14ac:dyDescent="0.25">
      <c r="A27" s="185">
        <v>2</v>
      </c>
      <c r="B27" s="182" t="s">
        <v>160</v>
      </c>
      <c r="C27" s="183"/>
      <c r="D27" s="183"/>
      <c r="E27" s="183"/>
      <c r="F27" s="183"/>
      <c r="G27" s="183"/>
      <c r="H27" s="183"/>
      <c r="I27" s="184"/>
    </row>
    <row r="28" spans="1:9" ht="15.75" customHeight="1" x14ac:dyDescent="0.25">
      <c r="A28" s="185"/>
      <c r="B28" s="83" t="s">
        <v>161</v>
      </c>
      <c r="C28" s="84">
        <v>5.28</v>
      </c>
      <c r="D28" s="85" t="s">
        <v>149</v>
      </c>
      <c r="E28" s="85">
        <v>0.57999999999999996</v>
      </c>
      <c r="F28" s="86">
        <f t="shared" si="0"/>
        <v>3.0623999999999998</v>
      </c>
      <c r="G28" s="87">
        <f>F28*20%</f>
        <v>0.61248000000000002</v>
      </c>
      <c r="H28" s="88">
        <v>0</v>
      </c>
      <c r="I28" s="89">
        <f t="shared" si="1"/>
        <v>3.6748799999999999</v>
      </c>
    </row>
    <row r="29" spans="1:9" ht="21.75" customHeight="1" x14ac:dyDescent="0.25">
      <c r="A29" s="185"/>
      <c r="B29" s="83" t="s">
        <v>162</v>
      </c>
      <c r="C29" s="84">
        <v>5.28</v>
      </c>
      <c r="D29" s="85" t="s">
        <v>149</v>
      </c>
      <c r="E29" s="85">
        <v>0.67</v>
      </c>
      <c r="F29" s="86">
        <f t="shared" si="0"/>
        <v>3.5376000000000003</v>
      </c>
      <c r="G29" s="87">
        <f t="shared" ref="G29:G37" si="3">F29*20%</f>
        <v>0.70752000000000015</v>
      </c>
      <c r="H29" s="88">
        <v>0</v>
      </c>
      <c r="I29" s="89">
        <f t="shared" si="1"/>
        <v>4.24512</v>
      </c>
    </row>
    <row r="30" spans="1:9" ht="20.25" customHeight="1" x14ac:dyDescent="0.25">
      <c r="A30" s="185"/>
      <c r="B30" s="83" t="s">
        <v>163</v>
      </c>
      <c r="C30" s="84">
        <v>5.28</v>
      </c>
      <c r="D30" s="85" t="s">
        <v>149</v>
      </c>
      <c r="E30" s="85">
        <v>0.25</v>
      </c>
      <c r="F30" s="86">
        <f t="shared" si="0"/>
        <v>1.32</v>
      </c>
      <c r="G30" s="87">
        <f t="shared" si="3"/>
        <v>0.26400000000000001</v>
      </c>
      <c r="H30" s="88">
        <v>0</v>
      </c>
      <c r="I30" s="89">
        <f t="shared" si="1"/>
        <v>1.5840000000000001</v>
      </c>
    </row>
    <row r="31" spans="1:9" ht="20.25" customHeight="1" x14ac:dyDescent="0.25">
      <c r="A31" s="185"/>
      <c r="B31" s="83" t="s">
        <v>164</v>
      </c>
      <c r="C31" s="84">
        <v>5.28</v>
      </c>
      <c r="D31" s="85" t="s">
        <v>165</v>
      </c>
      <c r="E31" s="85">
        <v>0.03</v>
      </c>
      <c r="F31" s="86">
        <f t="shared" si="0"/>
        <v>0.15840000000000001</v>
      </c>
      <c r="G31" s="87">
        <f t="shared" si="3"/>
        <v>3.1680000000000007E-2</v>
      </c>
      <c r="H31" s="88">
        <v>0</v>
      </c>
      <c r="I31" s="89">
        <f t="shared" si="1"/>
        <v>0.19008000000000003</v>
      </c>
    </row>
    <row r="32" spans="1:9" ht="19.5" customHeight="1" x14ac:dyDescent="0.25">
      <c r="A32" s="185"/>
      <c r="B32" s="83" t="s">
        <v>159</v>
      </c>
      <c r="C32" s="84">
        <v>5.28</v>
      </c>
      <c r="D32" s="85" t="s">
        <v>165</v>
      </c>
      <c r="E32" s="85">
        <v>7.0000000000000007E-2</v>
      </c>
      <c r="F32" s="86">
        <f t="shared" si="0"/>
        <v>0.36960000000000004</v>
      </c>
      <c r="G32" s="87">
        <f t="shared" si="3"/>
        <v>7.3920000000000013E-2</v>
      </c>
      <c r="H32" s="88"/>
      <c r="I32" s="89">
        <f t="shared" si="1"/>
        <v>0.44352000000000003</v>
      </c>
    </row>
    <row r="33" spans="1:9" ht="18.75" customHeight="1" x14ac:dyDescent="0.25">
      <c r="A33" s="185"/>
      <c r="B33" s="186" t="s">
        <v>166</v>
      </c>
      <c r="C33" s="84">
        <v>5.28</v>
      </c>
      <c r="D33" s="85" t="s">
        <v>167</v>
      </c>
      <c r="E33" s="85">
        <v>1.25</v>
      </c>
      <c r="F33" s="86">
        <f t="shared" si="0"/>
        <v>6.6000000000000005</v>
      </c>
      <c r="G33" s="87">
        <f t="shared" si="3"/>
        <v>1.3200000000000003</v>
      </c>
      <c r="H33" s="88"/>
      <c r="I33" s="89">
        <f t="shared" si="1"/>
        <v>7.9200000000000008</v>
      </c>
    </row>
    <row r="34" spans="1:9" ht="21.75" customHeight="1" x14ac:dyDescent="0.25">
      <c r="A34" s="185"/>
      <c r="B34" s="187"/>
      <c r="C34" s="84">
        <v>5.28</v>
      </c>
      <c r="D34" s="85" t="s">
        <v>168</v>
      </c>
      <c r="E34" s="85">
        <v>1.63</v>
      </c>
      <c r="F34" s="86">
        <f t="shared" si="0"/>
        <v>8.6064000000000007</v>
      </c>
      <c r="G34" s="87">
        <f t="shared" si="3"/>
        <v>1.7212800000000001</v>
      </c>
      <c r="H34" s="88"/>
      <c r="I34" s="89">
        <f t="shared" si="1"/>
        <v>10.327680000000001</v>
      </c>
    </row>
    <row r="35" spans="1:9" ht="24" customHeight="1" x14ac:dyDescent="0.25">
      <c r="A35" s="185"/>
      <c r="B35" s="83" t="s">
        <v>169</v>
      </c>
      <c r="C35" s="84">
        <v>5.28</v>
      </c>
      <c r="D35" s="85" t="s">
        <v>165</v>
      </c>
      <c r="E35" s="85">
        <v>1</v>
      </c>
      <c r="F35" s="86">
        <f t="shared" si="0"/>
        <v>5.28</v>
      </c>
      <c r="G35" s="87">
        <f t="shared" si="3"/>
        <v>1.056</v>
      </c>
      <c r="H35" s="88"/>
      <c r="I35" s="89">
        <f t="shared" si="1"/>
        <v>6.3360000000000003</v>
      </c>
    </row>
    <row r="36" spans="1:9" ht="15.75" customHeight="1" x14ac:dyDescent="0.25">
      <c r="A36" s="185"/>
      <c r="B36" s="188" t="s">
        <v>170</v>
      </c>
      <c r="C36" s="84">
        <v>5.28</v>
      </c>
      <c r="D36" s="85" t="s">
        <v>171</v>
      </c>
      <c r="E36" s="85">
        <v>0.3</v>
      </c>
      <c r="F36" s="86">
        <f t="shared" si="0"/>
        <v>1.5840000000000001</v>
      </c>
      <c r="G36" s="87">
        <f t="shared" si="3"/>
        <v>0.31680000000000003</v>
      </c>
      <c r="H36" s="88"/>
      <c r="I36" s="89">
        <f t="shared" si="1"/>
        <v>1.9008</v>
      </c>
    </row>
    <row r="37" spans="1:9" ht="18" customHeight="1" x14ac:dyDescent="0.25">
      <c r="A37" s="185"/>
      <c r="B37" s="188"/>
      <c r="C37" s="84">
        <v>5.28</v>
      </c>
      <c r="D37" s="97" t="s">
        <v>172</v>
      </c>
      <c r="E37" s="97">
        <v>0.33</v>
      </c>
      <c r="F37" s="98">
        <f t="shared" si="0"/>
        <v>1.7424000000000002</v>
      </c>
      <c r="G37" s="99">
        <f t="shared" si="3"/>
        <v>0.34848000000000007</v>
      </c>
      <c r="H37" s="100"/>
      <c r="I37" s="101">
        <f t="shared" si="1"/>
        <v>2.0908800000000003</v>
      </c>
    </row>
    <row r="38" spans="1:9" ht="15.75" x14ac:dyDescent="0.25">
      <c r="A38" s="90"/>
      <c r="B38" s="91"/>
      <c r="C38" s="90"/>
      <c r="D38" s="90"/>
      <c r="E38" s="90"/>
      <c r="F38" s="90"/>
      <c r="G38" s="92"/>
      <c r="H38" s="92"/>
      <c r="I38" s="93"/>
    </row>
    <row r="39" spans="1:9" ht="15.75" x14ac:dyDescent="0.25">
      <c r="A39" s="90"/>
      <c r="B39" s="91"/>
      <c r="C39" s="90"/>
      <c r="D39" s="90"/>
      <c r="E39" s="90"/>
      <c r="F39" s="90"/>
      <c r="G39" s="92"/>
      <c r="H39" s="92"/>
      <c r="I39" s="93"/>
    </row>
    <row r="40" spans="1:9" ht="15.75" x14ac:dyDescent="0.25">
      <c r="A40" s="90"/>
      <c r="B40" s="91"/>
      <c r="C40" s="90"/>
      <c r="D40" s="90"/>
      <c r="E40" s="90"/>
      <c r="F40" s="90"/>
      <c r="G40" s="92"/>
      <c r="H40" s="92"/>
      <c r="I40" s="93"/>
    </row>
    <row r="41" spans="1:9" ht="15.75" x14ac:dyDescent="0.25">
      <c r="A41" s="90"/>
      <c r="B41" s="91"/>
      <c r="C41" s="90"/>
      <c r="D41" s="90"/>
      <c r="E41" s="90"/>
      <c r="F41" s="90"/>
      <c r="G41" s="92"/>
      <c r="H41" s="92"/>
      <c r="I41" s="93"/>
    </row>
    <row r="42" spans="1:9" ht="15.75" x14ac:dyDescent="0.25">
      <c r="A42" s="90"/>
      <c r="B42" s="91" t="s">
        <v>5</v>
      </c>
      <c r="C42" s="90"/>
      <c r="D42" s="90" t="s">
        <v>173</v>
      </c>
      <c r="E42" s="90"/>
      <c r="F42" s="90"/>
      <c r="G42" s="92"/>
      <c r="H42" s="92"/>
      <c r="I42" s="31"/>
    </row>
    <row r="43" spans="1:9" ht="15.75" x14ac:dyDescent="0.25">
      <c r="A43" s="94"/>
      <c r="B43" s="95"/>
      <c r="C43" s="94"/>
      <c r="D43" s="94"/>
      <c r="E43" s="94"/>
      <c r="F43" s="94"/>
      <c r="G43" s="96"/>
      <c r="H43" s="96"/>
      <c r="I43" s="31"/>
    </row>
  </sheetData>
  <mergeCells count="19">
    <mergeCell ref="D2:I2"/>
    <mergeCell ref="D4:I4"/>
    <mergeCell ref="B9:I9"/>
    <mergeCell ref="B10:I10"/>
    <mergeCell ref="A12:A13"/>
    <mergeCell ref="B12:B13"/>
    <mergeCell ref="C12:C13"/>
    <mergeCell ref="D12:D13"/>
    <mergeCell ref="E12:E13"/>
    <mergeCell ref="F12:F13"/>
    <mergeCell ref="G12:G13"/>
    <mergeCell ref="I12:I13"/>
    <mergeCell ref="B14:I14"/>
    <mergeCell ref="A15:A26"/>
    <mergeCell ref="B15:I15"/>
    <mergeCell ref="A27:A37"/>
    <mergeCell ref="B27:I27"/>
    <mergeCell ref="B33:B34"/>
    <mergeCell ref="B36:B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Хозбриг.таб..№ 5</vt:lpstr>
      <vt:lpstr>Спортив.тренаж.,массаж</vt:lpstr>
      <vt:lpstr>Прокат</vt:lpstr>
      <vt:lpstr>парикмах. таб.№6</vt:lpstr>
      <vt:lpstr>'Хозбриг.таб..№ 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2019-09-06T05:58:26Z</dcterms:modified>
</cp:coreProperties>
</file>